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25"/>
  </bookViews>
  <sheets>
    <sheet name="Приложение 10" sheetId="8" r:id="rId1"/>
  </sheets>
  <definedNames>
    <definedName name="_xlnm._FilterDatabase" localSheetId="0" hidden="1">'Приложение 10'!$A$17:$J$609</definedName>
    <definedName name="_xlnm.Print_Titles" localSheetId="0">'Приложение 10'!$17:$17</definedName>
    <definedName name="_xlnm.Print_Area" localSheetId="0">'Приложение 10'!$A$1:$D$608</definedName>
  </definedNames>
  <calcPr calcId="124519"/>
</workbook>
</file>

<file path=xl/calcChain.xml><?xml version="1.0" encoding="utf-8"?>
<calcChain xmlns="http://schemas.openxmlformats.org/spreadsheetml/2006/main">
  <c r="D60" i="8"/>
  <c r="D61"/>
  <c r="D65"/>
  <c r="D77" l="1"/>
  <c r="D81"/>
  <c r="D82"/>
  <c r="D226"/>
  <c r="D224"/>
  <c r="D555" l="1"/>
  <c r="D287"/>
  <c r="D603" l="1"/>
  <c r="D602" s="1"/>
  <c r="D313"/>
  <c r="D312" s="1"/>
  <c r="D243"/>
  <c r="D210"/>
  <c r="D600"/>
  <c r="D599" s="1"/>
  <c r="D266"/>
  <c r="D170"/>
  <c r="D524"/>
  <c r="D390"/>
  <c r="D598" l="1"/>
  <c r="D137"/>
  <c r="D307"/>
  <c r="D62"/>
  <c r="D394"/>
  <c r="D282"/>
  <c r="D284"/>
  <c r="D527"/>
  <c r="D402"/>
  <c r="D303"/>
  <c r="D45"/>
  <c r="D310"/>
  <c r="D309" s="1"/>
  <c r="D596"/>
  <c r="D595" s="1"/>
  <c r="D294"/>
  <c r="D296"/>
  <c r="D416"/>
  <c r="D414"/>
  <c r="D349"/>
  <c r="D347"/>
  <c r="D67"/>
  <c r="D281" l="1"/>
  <c r="D162"/>
  <c r="D250" l="1"/>
  <c r="D305"/>
  <c r="D302" s="1"/>
  <c r="D56" l="1"/>
  <c r="D58"/>
  <c r="D335"/>
  <c r="D255"/>
  <c r="D150"/>
  <c r="D75"/>
  <c r="D73"/>
  <c r="D331"/>
  <c r="D330" s="1"/>
  <c r="D329" s="1"/>
  <c r="D52"/>
  <c r="D383"/>
  <c r="D55" l="1"/>
  <c r="D54" s="1"/>
  <c r="D72"/>
  <c r="D249"/>
  <c r="D246"/>
  <c r="D245" s="1"/>
  <c r="D251" l="1"/>
  <c r="D562"/>
  <c r="D564"/>
  <c r="D561" l="1"/>
  <c r="D571"/>
  <c r="D570" s="1"/>
  <c r="D104"/>
  <c r="D103" s="1"/>
  <c r="D101"/>
  <c r="D100" s="1"/>
  <c r="D98"/>
  <c r="D97" s="1"/>
  <c r="D96" l="1"/>
  <c r="D234" l="1"/>
  <c r="D198"/>
  <c r="D195"/>
  <c r="D558" l="1"/>
  <c r="D404" l="1"/>
  <c r="D320"/>
  <c r="D426"/>
  <c r="D189" l="1"/>
  <c r="D411"/>
  <c r="D512"/>
  <c r="D470" l="1"/>
  <c r="D345" l="1"/>
  <c r="D344" s="1"/>
  <c r="D158" l="1"/>
  <c r="D157" s="1"/>
  <c r="D396"/>
  <c r="D534"/>
  <c r="D540" l="1"/>
  <c r="D574" l="1"/>
  <c r="D573" s="1"/>
  <c r="D569" s="1"/>
  <c r="D352"/>
  <c r="D351" s="1"/>
  <c r="D542"/>
  <c r="D523"/>
  <c r="D316" l="1"/>
  <c r="D315" s="1"/>
  <c r="D298"/>
  <c r="D79"/>
  <c r="D78" s="1"/>
  <c r="D455" l="1"/>
  <c r="D444"/>
  <c r="D441"/>
  <c r="D436"/>
  <c r="D422"/>
  <c r="D421" s="1"/>
  <c r="D398"/>
  <c r="D386"/>
  <c r="D381"/>
  <c r="D237"/>
  <c r="D217"/>
  <c r="D207"/>
  <c r="D118"/>
  <c r="D577"/>
  <c r="D327" l="1"/>
  <c r="D325"/>
  <c r="D547"/>
  <c r="D161"/>
  <c r="D160" s="1"/>
  <c r="D324" l="1"/>
  <c r="D275"/>
  <c r="D258"/>
  <c r="D392"/>
  <c r="D177" l="1"/>
  <c r="D220"/>
  <c r="D70"/>
  <c r="D69" l="1"/>
  <c r="D273"/>
  <c r="D153"/>
  <c r="D554" l="1"/>
  <c r="D581"/>
  <c r="D340"/>
  <c r="D419"/>
  <c r="D418" s="1"/>
  <c r="D409"/>
  <c r="D576" l="1"/>
  <c r="D148"/>
  <c r="D147" s="1"/>
  <c r="D136"/>
  <c r="D168" l="1"/>
  <c r="D167" s="1"/>
  <c r="D567"/>
  <c r="D566" s="1"/>
  <c r="D156"/>
  <c r="D152"/>
  <c r="D142"/>
  <c r="D141" s="1"/>
  <c r="D135"/>
  <c r="D165"/>
  <c r="D145"/>
  <c r="D144" s="1"/>
  <c r="D47"/>
  <c r="D43"/>
  <c r="D530"/>
  <c r="D515"/>
  <c r="D590"/>
  <c r="D589" s="1"/>
  <c r="D536"/>
  <c r="D479"/>
  <c r="D475"/>
  <c r="D339"/>
  <c r="D334"/>
  <c r="D333" s="1"/>
  <c r="D322"/>
  <c r="D292"/>
  <c r="D186"/>
  <c r="D87"/>
  <c r="D86" s="1"/>
  <c r="D85" s="1"/>
  <c r="D34"/>
  <c r="D30"/>
  <c r="D27"/>
  <c r="D26" s="1"/>
  <c r="D24"/>
  <c r="D23" s="1"/>
  <c r="D38"/>
  <c r="D37" s="1"/>
  <c r="D356"/>
  <c r="D584"/>
  <c r="D583" s="1"/>
  <c r="D213"/>
  <c r="D163" l="1"/>
  <c r="D164"/>
  <c r="D42"/>
  <c r="D286"/>
  <c r="D319"/>
  <c r="D318" s="1"/>
  <c r="D140"/>
  <c r="D134"/>
  <c r="D36"/>
  <c r="D474"/>
  <c r="D472" s="1"/>
  <c r="D29"/>
  <c r="D22" s="1"/>
  <c r="D240"/>
  <c r="D508"/>
  <c r="D518"/>
  <c r="D505"/>
  <c r="D503"/>
  <c r="D521"/>
  <c r="D520" s="1"/>
  <c r="D532"/>
  <c r="D544"/>
  <c r="D549"/>
  <c r="D552"/>
  <c r="D20"/>
  <c r="D19" s="1"/>
  <c r="D18" s="1"/>
  <c r="D91"/>
  <c r="D90" s="1"/>
  <c r="D94"/>
  <c r="D93" s="1"/>
  <c r="D108"/>
  <c r="D112"/>
  <c r="D114"/>
  <c r="D120"/>
  <c r="D117" s="1"/>
  <c r="D123"/>
  <c r="D122" s="1"/>
  <c r="D126"/>
  <c r="D125" s="1"/>
  <c r="D130"/>
  <c r="D129" s="1"/>
  <c r="D128" s="1"/>
  <c r="D174"/>
  <c r="D181"/>
  <c r="D184"/>
  <c r="D192"/>
  <c r="D201"/>
  <c r="D204"/>
  <c r="D228"/>
  <c r="D216" s="1"/>
  <c r="D231"/>
  <c r="D248"/>
  <c r="D257"/>
  <c r="D264"/>
  <c r="D271"/>
  <c r="D277"/>
  <c r="D279"/>
  <c r="D268"/>
  <c r="D360"/>
  <c r="D362"/>
  <c r="D367"/>
  <c r="D374"/>
  <c r="D378"/>
  <c r="D371"/>
  <c r="D406"/>
  <c r="D385" s="1"/>
  <c r="D431"/>
  <c r="D429"/>
  <c r="D435"/>
  <c r="D449"/>
  <c r="D453"/>
  <c r="D460"/>
  <c r="D462"/>
  <c r="D465"/>
  <c r="D468"/>
  <c r="D484"/>
  <c r="D486"/>
  <c r="D489"/>
  <c r="D493"/>
  <c r="D496"/>
  <c r="D499"/>
  <c r="D587"/>
  <c r="D586" s="1"/>
  <c r="F92"/>
  <c r="F86"/>
  <c r="F53"/>
  <c r="E194"/>
  <c r="F194"/>
  <c r="E92"/>
  <c r="E86"/>
  <c r="E53"/>
  <c r="E180"/>
  <c r="E176"/>
  <c r="E184"/>
  <c r="E206"/>
  <c r="E205" s="1"/>
  <c r="E483"/>
  <c r="E489"/>
  <c r="E493"/>
  <c r="E505"/>
  <c r="E502" s="1"/>
  <c r="E508"/>
  <c r="E512"/>
  <c r="E515"/>
  <c r="E521"/>
  <c r="E523"/>
  <c r="E529"/>
  <c r="E532"/>
  <c r="E545"/>
  <c r="E544" s="1"/>
  <c r="F489"/>
  <c r="F493"/>
  <c r="F192"/>
  <c r="E192"/>
  <c r="F184"/>
  <c r="F203"/>
  <c r="E203"/>
  <c r="F176"/>
  <c r="G176"/>
  <c r="H176"/>
  <c r="I176"/>
  <c r="J176"/>
  <c r="F180"/>
  <c r="F206"/>
  <c r="F205" s="1"/>
  <c r="F545"/>
  <c r="F544" s="1"/>
  <c r="F505"/>
  <c r="F502" s="1"/>
  <c r="F508"/>
  <c r="F512"/>
  <c r="F515"/>
  <c r="F521"/>
  <c r="F523"/>
  <c r="F529"/>
  <c r="F532"/>
  <c r="D263" l="1"/>
  <c r="D173"/>
  <c r="D366"/>
  <c r="D529"/>
  <c r="D270"/>
  <c r="D507"/>
  <c r="D459"/>
  <c r="D89"/>
  <c r="D107"/>
  <c r="D51"/>
  <c r="D50" s="1"/>
  <c r="D49" s="1"/>
  <c r="D355"/>
  <c r="D354" s="1"/>
  <c r="D448"/>
  <c r="E175"/>
  <c r="F20"/>
  <c r="E507"/>
  <c r="E501" s="1"/>
  <c r="E488"/>
  <c r="E482" s="1"/>
  <c r="D483"/>
  <c r="F507"/>
  <c r="F501" s="1"/>
  <c r="D440"/>
  <c r="F175"/>
  <c r="F488"/>
  <c r="F482" s="1"/>
  <c r="D495"/>
  <c r="D488"/>
  <c r="D428"/>
  <c r="D502"/>
  <c r="E20"/>
  <c r="D262" l="1"/>
  <c r="D365"/>
  <c r="D172"/>
  <c r="D501"/>
  <c r="E18"/>
  <c r="E606" s="1"/>
  <c r="F18"/>
  <c r="F606" s="1"/>
  <c r="D106"/>
  <c r="D84" s="1"/>
  <c r="D482"/>
  <c r="D606" l="1"/>
  <c r="D594"/>
</calcChain>
</file>

<file path=xl/sharedStrings.xml><?xml version="1.0" encoding="utf-8"?>
<sst xmlns="http://schemas.openxmlformats.org/spreadsheetml/2006/main" count="1480" uniqueCount="593">
  <si>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</si>
  <si>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</si>
  <si>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</si>
  <si>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</si>
  <si>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</si>
  <si>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</si>
  <si>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</si>
  <si>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</si>
  <si>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</si>
  <si>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</si>
  <si>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</si>
  <si>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</si>
  <si>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</si>
  <si>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</si>
  <si>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</si>
  <si>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</si>
  <si>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</si>
  <si>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</si>
  <si>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</si>
  <si>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</si>
  <si>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</si>
  <si>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</si>
  <si>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</si>
  <si>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</si>
  <si>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</si>
  <si>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</si>
  <si>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</si>
  <si>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</si>
  <si>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</si>
  <si>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</si>
  <si>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</si>
  <si>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</si>
  <si>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</si>
  <si>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</si>
  <si>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</si>
  <si>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</si>
  <si>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</si>
  <si>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</si>
  <si>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</si>
  <si>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</si>
  <si>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</si>
  <si>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</si>
  <si>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</si>
  <si>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</si>
  <si>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</si>
  <si>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</si>
  <si>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</si>
  <si>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</si>
  <si>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</si>
  <si>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</si>
  <si>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</si>
  <si>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</si>
  <si>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</si>
  <si>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</si>
  <si>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</si>
  <si>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</si>
  <si>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</si>
  <si>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</si>
  <si>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</si>
  <si>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</si>
  <si>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</si>
  <si>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</si>
  <si>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</si>
  <si>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</si>
  <si>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</si>
  <si>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</si>
  <si>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</si>
  <si>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</si>
  <si>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</si>
  <si>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</si>
  <si>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</si>
  <si>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</si>
  <si>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</si>
  <si>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</si>
  <si>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</si>
  <si>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</si>
  <si>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</si>
  <si>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</si>
  <si>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</si>
  <si>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</si>
  <si>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</si>
  <si>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</si>
  <si>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</si>
  <si>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</si>
  <si>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</si>
  <si>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</si>
  <si>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</si>
  <si>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</si>
  <si>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</si>
  <si>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</si>
  <si>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</si>
  <si>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</si>
  <si>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</si>
  <si>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</si>
  <si>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</si>
  <si>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</si>
  <si>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</si>
  <si>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</si>
  <si>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</si>
  <si>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</si>
  <si>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</si>
  <si>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</si>
  <si>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</si>
  <si>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</si>
  <si>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</si>
  <si>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</si>
  <si>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</si>
  <si>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</si>
  <si>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</si>
  <si>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</si>
  <si>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</si>
  <si>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</si>
  <si>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</si>
  <si>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</si>
  <si>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</si>
  <si>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</si>
  <si>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</si>
  <si>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</si>
  <si>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</si>
  <si>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</si>
  <si>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</si>
  <si>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</si>
  <si>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</si>
  <si>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</si>
  <si>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</si>
  <si>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</si>
  <si>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</si>
  <si>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</si>
  <si>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</si>
  <si>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</si>
  <si>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</si>
  <si>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</si>
  <si>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</si>
  <si>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</si>
  <si>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</si>
  <si>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</si>
  <si>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</si>
  <si>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</si>
  <si>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</si>
  <si>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</si>
  <si>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</si>
  <si>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</si>
  <si>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</si>
  <si>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</si>
  <si>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</si>
  <si>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</si>
  <si>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</si>
  <si>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</si>
  <si>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</si>
  <si>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</si>
  <si>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</si>
  <si>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</si>
  <si>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</si>
  <si>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</si>
  <si>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</si>
  <si>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</si>
  <si>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</si>
  <si>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</si>
  <si>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</si>
  <si>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</si>
  <si>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</si>
  <si>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</si>
  <si>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</si>
  <si>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</si>
  <si>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</si>
  <si>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</si>
  <si>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</si>
  <si>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</si>
  <si>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</si>
  <si>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</si>
  <si>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</si>
  <si>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</si>
  <si>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</si>
  <si>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</si>
  <si>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</si>
  <si>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</si>
  <si>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</si>
  <si>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</si>
  <si>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</si>
  <si>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</si>
  <si>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</si>
  <si>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</si>
  <si>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</si>
  <si>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</si>
  <si>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</si>
  <si>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</si>
  <si>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</si>
  <si>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</si>
  <si>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</si>
  <si>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</si>
  <si>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</si>
  <si>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</si>
  <si>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</si>
  <si>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</si>
  <si>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</si>
  <si>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</si>
  <si>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</si>
  <si>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11 0 01 20230</t>
  </si>
  <si>
    <t>10 0 04 00000</t>
  </si>
  <si>
    <t>10 0 04 11010</t>
  </si>
  <si>
    <t>10 0 04 80010</t>
  </si>
  <si>
    <t>10 0 04 22240</t>
  </si>
  <si>
    <t>15 0 01 11010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</si>
  <si>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</si>
  <si>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</si>
  <si>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</si>
  <si>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</si>
  <si>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</si>
  <si>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</si>
  <si>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</si>
  <si>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</si>
  <si>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</si>
  <si>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</si>
  <si>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</si>
  <si>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</si>
  <si>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</si>
  <si>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</si>
  <si>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</si>
  <si>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</si>
  <si>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</si>
  <si>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</si>
  <si>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</si>
  <si>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</si>
  <si>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</si>
  <si>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</si>
  <si>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</si>
  <si>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</si>
  <si>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</si>
  <si>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</si>
  <si>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</si>
  <si>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</si>
  <si>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</si>
  <si>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</si>
  <si>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</si>
  <si>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</si>
  <si>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</si>
  <si>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</si>
  <si>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</si>
  <si>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</si>
  <si>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</si>
  <si>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</si>
  <si>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</si>
  <si>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</si>
  <si>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</si>
  <si>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</si>
  <si>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</si>
  <si>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 xml:space="preserve">  04 3 00 00000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</si>
  <si>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</si>
  <si>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</si>
  <si>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</si>
  <si>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</si>
  <si>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</si>
  <si>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</si>
  <si>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</si>
  <si>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</si>
  <si>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</si>
  <si>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Мероприятия по профилактике детского дорожно-транспортного травматизма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</si>
  <si>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</si>
  <si>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</si>
  <si>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</si>
  <si>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</si>
  <si>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</si>
  <si>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07 1 01 00000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</si>
  <si>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</si>
  <si>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</si>
  <si>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</si>
  <si>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</si>
  <si>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</si>
  <si>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</si>
  <si>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</si>
  <si>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</si>
  <si>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</si>
  <si>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</si>
  <si>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</si>
  <si>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</si>
  <si>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</si>
  <si>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</si>
  <si>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</si>
  <si>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</si>
  <si>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 xml:space="preserve">Проведение работ по капитальному ремонту кровель в муниципальных общеобразовательных организациях 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</si>
  <si>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</si>
  <si>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</si>
  <si>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</si>
  <si>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</si>
  <si>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t>51 6 00 00000</t>
  </si>
  <si>
    <t>Расходы на строительство библиотеки</t>
  </si>
  <si>
    <t xml:space="preserve">                                                                                                                             Приложение 10 </t>
  </si>
  <si>
    <t>10 0 02 28100</t>
  </si>
  <si>
    <t>15 0 04 00000</t>
  </si>
  <si>
    <t xml:space="preserve">Резервные фонды </t>
  </si>
  <si>
    <t>07 4 00 S4970</t>
  </si>
  <si>
    <t>51 5 00 20070</t>
  </si>
  <si>
    <t>11 0 02 00000</t>
  </si>
  <si>
    <t>09 0 01 78260</t>
  </si>
  <si>
    <t>09 0 Р1 50840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</si>
  <si>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</si>
  <si>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</si>
  <si>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</si>
  <si>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</si>
  <si>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</si>
  <si>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</si>
  <si>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>Основное мероприятие "Обеспечение функций органов местного самоуправления"</t>
  </si>
  <si>
    <t>11 0 02 10010</t>
  </si>
  <si>
    <t>11 0 02 10020</t>
  </si>
  <si>
    <t xml:space="preserve">Расходы на проведение спортивных мероприятий 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</si>
  <si>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</si>
  <si>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</si>
  <si>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</si>
  <si>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</si>
  <si>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</si>
  <si>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</si>
  <si>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</si>
  <si>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</si>
  <si>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>Основное мероприятие "Профилактика терроризма и экстремизма"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</si>
  <si>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</si>
  <si>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51 5 00 10080</t>
  </si>
  <si>
    <t>09 0 Р1 76240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</si>
  <si>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</si>
  <si>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</si>
  <si>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</si>
  <si>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</si>
  <si>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</si>
  <si>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</si>
  <si>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</si>
  <si>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</si>
  <si>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Расходы на проведение мероприятий по организации отдыха детей в учреждениях дополнительного образования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</si>
  <si>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</si>
  <si>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</si>
  <si>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</si>
  <si>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</si>
  <si>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</si>
  <si>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</si>
  <si>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10 0 02 L5193</t>
  </si>
  <si>
    <t>57 0 01 00000</t>
  </si>
  <si>
    <t>57 0 01 20090</t>
  </si>
  <si>
    <t>Основное мероприятие "Независимая оценка качества условий оказания услуг организациями "</t>
  </si>
  <si>
    <t>17 0 10 00000</t>
  </si>
  <si>
    <t>17 0 10 25010</t>
  </si>
  <si>
    <t>09 0 01 77820</t>
  </si>
  <si>
    <t>17 0 04 76890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</si>
  <si>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</si>
  <si>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</si>
  <si>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07 2 00 00000</t>
  </si>
  <si>
    <t>09 0 02 76280</t>
  </si>
  <si>
    <t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2020 год</t>
  </si>
  <si>
    <t>Строительство (реконструкция) объектов спорта</t>
  </si>
  <si>
    <t>05 4 00 00000</t>
  </si>
  <si>
    <t>05 4 01 00000</t>
  </si>
  <si>
    <t>05 4 01 10010</t>
  </si>
  <si>
    <t>05 4 01 10020</t>
  </si>
  <si>
    <t>05 4 01 76530</t>
  </si>
  <si>
    <t>05 4 02 00000</t>
  </si>
  <si>
    <t>05 4 02 76540</t>
  </si>
  <si>
    <t>05 4 03 00000</t>
  </si>
  <si>
    <t>05 4 04 00000</t>
  </si>
  <si>
    <t>05 4 04 R5024</t>
  </si>
  <si>
    <t>05 4 03 R5023</t>
  </si>
  <si>
    <t>05 4 02 77410</t>
  </si>
  <si>
    <t>Предоставление грантов в форме субсидий гражданам, ведущим личные подсобные хозяйства, на закладку сада суперинтенсивного типа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</si>
  <si>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кооперативах)</t>
  </si>
  <si>
    <t>Осуществление отдельных государственных полномочий Ставропольского края по созданию административных комиссий</t>
  </si>
  <si>
    <t>Проведение информационно-пропагандистских мероприятий, направленных на профилактику идеологии терроризма</t>
  </si>
  <si>
    <t>Комплектование книжных фондов библиотек муниципальных образований</t>
  </si>
  <si>
    <t>10 0 02 S8540</t>
  </si>
  <si>
    <t>Государственная 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</si>
  <si>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</si>
  <si>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Проведение работ по замене оконных блоков в муниципальных образовательных организациях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</si>
  <si>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</si>
  <si>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 xml:space="preserve">Обеспечение деятельности центров образования цифрового и гуманитарного профилей 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</si>
  <si>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</si>
  <si>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</si>
  <si>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</si>
  <si>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</si>
  <si>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</si>
  <si>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 </t>
  </si>
  <si>
    <t xml:space="preserve"> Выплата пособия на ребенка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</si>
  <si>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</si>
  <si>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>Основное мероприятие "Обеспечение деятельности физкультурно - оздоровительного комплекса на территории Советского городского округа"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</si>
  <si>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</si>
  <si>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Основное мероприятие "Создание условий для развития пищевой и перерабатывающей промышленности"</t>
  </si>
  <si>
    <t>05 3 01 20220</t>
  </si>
  <si>
    <t>05 3 01 00000</t>
  </si>
  <si>
    <t>05 3 00 00000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</si>
  <si>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</si>
  <si>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05 3 02 00000</t>
  </si>
  <si>
    <t>05 3 02 20250</t>
  </si>
  <si>
    <t>Основное мероприятие "Развитие ситуационного туризма"</t>
  </si>
  <si>
    <t>Расходы на развитие ситуационного туризма</t>
  </si>
  <si>
    <t>05 3 03 00000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</si>
  <si>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</si>
  <si>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10 0 А1 55195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</si>
  <si>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</si>
  <si>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</si>
  <si>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55 0 00 00000</t>
  </si>
  <si>
    <t>55 0 00 21210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</si>
  <si>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</si>
  <si>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</si>
  <si>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</si>
  <si>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</si>
  <si>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56 0 00 21230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</si>
  <si>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</si>
  <si>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Ежемесячная выплата в связи с рождением (усыновлением) первого ребенка</t>
  </si>
  <si>
    <t>09 0 Р1 55730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</si>
  <si>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</si>
  <si>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</si>
  <si>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 xml:space="preserve">Реализация программ формирования современной городской среды </t>
  </si>
  <si>
    <t>Основное мероприятие "Профессиональная подготовка, переподготовка и повышение квалификации"</t>
  </si>
  <si>
    <t>Проведение антитеррористических мероприятий в муниципальных образовательных организациях</t>
  </si>
  <si>
    <t>17 0 01 S7990</t>
  </si>
  <si>
    <t>17 0 02 S7990</t>
  </si>
  <si>
    <t>07 2 03 G6420</t>
  </si>
  <si>
    <t>Реализация регионального проекта "Культурная среда"</t>
  </si>
  <si>
    <t>МУНИЦИПАЛЬНАЯ ПРОГРАММА СОВЕТСКОГО ГОРОДСКОГО ОКРУГА СТАВРОПОЛЬСКОГО КРАЯ "МАЛОЕ СЕЛО СОВЕТСКОГО ГОРОДСКОГО ОКРУГА СТАВРОПОЛЬСКОГО КРАЯ"</t>
  </si>
  <si>
    <t>Основное мероприятие "Благоустройство общественных мест"</t>
  </si>
  <si>
    <t>Расходы на благоустройство общественных мест</t>
  </si>
  <si>
    <t>12 0 00 00000</t>
  </si>
  <si>
    <t>12 0 01 00000</t>
  </si>
  <si>
    <t>12 0 01 22340</t>
  </si>
  <si>
    <t>04 3 03 00000</t>
  </si>
  <si>
    <t>Реализация проектов развития территорий муниципальных образований, основанных на местных инициативах</t>
  </si>
  <si>
    <t xml:space="preserve">04 3 03 S6420 </t>
  </si>
  <si>
    <t xml:space="preserve">04 3 03 G6420 </t>
  </si>
  <si>
    <t>57 0 02 S7730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</si>
  <si>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</si>
  <si>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02 3 00 00000</t>
  </si>
  <si>
    <t>02 2 00 00000</t>
  </si>
  <si>
    <t>02 1 00 00000</t>
  </si>
  <si>
    <t>02 1 00 20050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</si>
  <si>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</si>
  <si>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Основное мероприятие "Повышение эффективности муниципальной службы"</t>
  </si>
  <si>
    <t>МУНИЦИПАЛЬНАЯ ПРОГРАММА СОВЕТСКОГО ГОРОДСКОГО ОКРУГА СТАВРОПОЛЬСКОГО КРАЯ "УПРАВЛЕНИЕ И РАСПОРЯЖЕНИЕ ИМУЩЕСТВОМ СОВЕТСКОГО ГОРОДСКОГО ОКРУГА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</si>
  <si>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</si>
  <si>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</si>
  <si>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</si>
  <si>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 xml:space="preserve">  04 3 01 00000  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</si>
  <si>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</si>
  <si>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округеСтавропольского края"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</si>
  <si>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</si>
  <si>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</si>
  <si>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Основное мероприятие "Развитие растенееводства в округе"</t>
  </si>
  <si>
    <t>Основное мероприятие "Развитие животноводства"</t>
  </si>
  <si>
    <t>Основное мероприятие "Поддержка малых форм хозяйствования в округе"</t>
  </si>
  <si>
    <t>МУНИЦИПАЛЬНАЯ ПРОГРАММА 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</si>
  <si>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МКУ МФЦ"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</si>
  <si>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 СТАВРОПОЛЬСКОГО КРАЯ"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</si>
  <si>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</si>
  <si>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</si>
  <si>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</si>
  <si>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</si>
  <si>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</si>
  <si>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библиотечного обслуживания населения округа"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</si>
  <si>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</si>
  <si>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</si>
  <si>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 xml:space="preserve">Основное мероприятие "Капитальное строительство объектов спорта" 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</si>
  <si>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</si>
  <si>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</si>
  <si>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</si>
  <si>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</si>
  <si>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</si>
  <si>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</si>
  <si>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</si>
  <si>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</si>
  <si>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</si>
  <si>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t>Основное мероприятие  "Осуществление управленческих функций по реализации полномочий в области образования и молодежной политики"</t>
  </si>
  <si>
    <t>Основное мероприятие "Развитие деятельности в области опеки и попечительства"</t>
  </si>
  <si>
    <t>Программа "Профилактика терроризма и экстремизма на территории Советского городского округа Ставропольского края"</t>
  </si>
  <si>
    <t>Программа "Противодействие коррупции на территории Советского городского округа Ставропольского края"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</si>
  <si>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</si>
  <si>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t>20 1 00 00000</t>
  </si>
  <si>
    <t>20 1 0100000</t>
  </si>
  <si>
    <t>20 1 01 10010</t>
  </si>
  <si>
    <t>20 1 01 10020</t>
  </si>
  <si>
    <t>Основное мероприятие "Исполнение полномочий администрации в области градостроительной деятельности"</t>
  </si>
  <si>
    <t>Расходы в области разработки основной градостроительной документации</t>
  </si>
  <si>
    <t>11 0 01 20210</t>
  </si>
  <si>
    <t>Основное мероприятие "Обеспечение безопасности дорожного движения на улично-дорожной сети округа"</t>
  </si>
  <si>
    <t>Основное мероприятие "Обеспечение мероприятий, направленных на формирование благоприятного инвестиционного имиджа"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</si>
  <si>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</si>
  <si>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"Развитие 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</si>
  <si>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</si>
  <si>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</si>
  <si>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</si>
  <si>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</si>
  <si>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</si>
  <si>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</si>
  <si>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</si>
  <si>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Организация мероприятий по профилактике терроризма и экстремизма, в т. ч. за счет привлечения казачьих обществ округа к участию в мероприятиях по профилактике правонарушений на территории округа</t>
  </si>
  <si>
    <t>Непрограммные расходы  в области других вопросов жидищно-коммунального хозяйства</t>
  </si>
  <si>
    <t>04 2 00 00000</t>
  </si>
  <si>
    <t>04 2 01 00000</t>
  </si>
  <si>
    <t xml:space="preserve">04 2 01 S6420 </t>
  </si>
  <si>
    <t xml:space="preserve">04 2 01 G6420 </t>
  </si>
  <si>
    <t>Подпрограмма «Модернизация улично-дорожной сети Советского городского округа Ставропольского края»</t>
  </si>
  <si>
    <t>Реализация регионального проекта "Финансовая поддержка семей при рождении детей"</t>
  </si>
  <si>
    <t>Основное мероприятие «Мероприятия, направленные на проведение ремонта, восстановление и реставрацию памятников культуры</t>
  </si>
  <si>
    <t>10 0 05 00000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</si>
  <si>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</si>
  <si>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10 0 05 S6650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</si>
  <si>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</si>
  <si>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57 0 02 00000</t>
  </si>
  <si>
    <t>Реализация регионального проекта  "Успех каждого ребенка"</t>
  </si>
  <si>
    <t>Непрограммные расходы в области культуры</t>
  </si>
  <si>
    <t>51 6 00 40100</t>
  </si>
  <si>
    <t>Реализация регионального проекта  "Формирование комфортной городской среды"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</si>
  <si>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</si>
  <si>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</si>
  <si>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</si>
  <si>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Председатель законодательного (представительного) органа муниципального образования</t>
  </si>
  <si>
    <t>17 0 02 S7740</t>
  </si>
  <si>
    <t>15 0 04 S700Б</t>
  </si>
  <si>
    <t>Капитальный ремон  и ремонт автомобильных дорог общего пользования местного значения  в городских округах и городских поселениях за счет средств местного бюджета</t>
  </si>
  <si>
    <t xml:space="preserve">04 3 01 S7830  </t>
  </si>
  <si>
    <t>15 0 04 7792Б</t>
  </si>
  <si>
    <t>17 0 02 7792Z</t>
  </si>
  <si>
    <t>17 0 02 S792Z</t>
  </si>
  <si>
    <t>10 0 04 S7922</t>
  </si>
  <si>
    <t>10 0 04 77922</t>
  </si>
  <si>
    <t>Строительство  физкультурно-оздоровительного комплекса в с. Нины Советского городского округа Ставропольского края за счет средств местного бюджета</t>
  </si>
  <si>
    <t>Строительство Дома культуры на 100 мест в поселке Михайловка Советского района Ставропольского края за счет средств местного бюджета</t>
  </si>
  <si>
    <t>Реконструкция здания муниципального общеобразовательного учреждения "Средняя общеобразовательная школа № 5 х. Восточный Советского района" за счет средств краевого бюджета</t>
  </si>
  <si>
    <t>Реконструкция здания муниципального общеобразовательного учреждения "Средняя общеобразовательная школа № 5 х. Восточный Советского района" за счет средств местного бюджета</t>
  </si>
  <si>
    <t>Строительство  физкультурно-оздоровительного комплекса в с. Нины Советского городского округа Ставропольского края за счет средств краевого бюджета</t>
  </si>
  <si>
    <t>Строительство Дома культуры на 100 мест в поселке Михайловка Советского района Ставропольского края за счет средств краевого бюджета</t>
  </si>
  <si>
    <t>15 0 04 S792Б</t>
  </si>
  <si>
    <t>91 0 00 00000</t>
  </si>
  <si>
    <t>91 0 01 00000</t>
  </si>
  <si>
    <t>91 0 01 80060</t>
  </si>
  <si>
    <t xml:space="preserve">Прочие непрограммные расходы </t>
  </si>
  <si>
    <t>Иные расходы на проведение мероприятий в чрезвычайных ситуациях проиродного и техногенного характера</t>
  </si>
  <si>
    <t>Субсидии управляющим организациям на техническое обследование многоквартирного дома</t>
  </si>
  <si>
    <t>51 6 00 40200</t>
  </si>
  <si>
    <t>Расходы на строительство объектров социально-культурной сферы</t>
  </si>
  <si>
    <t>10 0 06 00000</t>
  </si>
  <si>
    <t>10 0 06 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</si>
  <si>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</si>
  <si>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03 0 02 21050</t>
  </si>
  <si>
    <t>Расходы на проведение работ по сохранению объектов культурного наследия</t>
  </si>
  <si>
    <t>17 0 02 77210</t>
  </si>
  <si>
    <t>Проведение капремонта зданий и сооружений муниципальных образовательных организаций за счет средств краевого бюджета</t>
  </si>
  <si>
    <t>51 4 00 76900</t>
  </si>
  <si>
    <t>Расходы за счет средств резервного Фонда Правительства Ставропольского края</t>
  </si>
  <si>
    <t>10 0 03 00000</t>
  </si>
  <si>
    <t>10 0 03 S6420</t>
  </si>
  <si>
    <t>10 0 03 G6420</t>
  </si>
  <si>
    <t>Реализация проектов развития территорий муниципальных образований,  основанных на местных инициативах</t>
  </si>
  <si>
    <t>Реализация проектов развития территорий муниципальных образований,  основанных на местных инициативах, за счет внебюджетных источников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</si>
  <si>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</si>
  <si>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17 0 02 S7210</t>
  </si>
  <si>
    <t>10 0 05 28200</t>
  </si>
  <si>
    <t>10 0 05 L2990</t>
  </si>
  <si>
    <t>Основное мероприятие "Обеспечение развития и укрепления материально-технической базы учреждений культуры"</t>
  </si>
  <si>
    <t>Реализация мероприятий федеральной целевой программы "Увековечение памяти погибших при защите Отечества на 2019-2024 годы"</t>
  </si>
  <si>
    <t xml:space="preserve">Проведение капремонта зданий и сооружений муниципальных образовательных организаций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</si>
  <si>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</si>
  <si>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</si>
  <si>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</si>
  <si>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затрат, направленных на обеспечение прироста сельскохозяйственной продукции собственного производства в рамках развития овцеводства)</t>
  </si>
  <si>
    <t>08 0 F2 S5550</t>
  </si>
  <si>
    <t>10 0 01 L3060</t>
  </si>
  <si>
    <t>Реализация мероприятий по модернизации муниципальных образовательных организаций дополнительного образования (детских школ искусств) по видам искусств</t>
  </si>
  <si>
    <t>98 0 00 00000</t>
  </si>
  <si>
    <t>98 1 00 00000</t>
  </si>
  <si>
    <t>98 1 00 54690</t>
  </si>
  <si>
    <t>Реализация функций иных муниципальных органов</t>
  </si>
  <si>
    <t>Непрограммные мероприятия</t>
  </si>
  <si>
    <t>Проведение Всероссийской переписи населения 2020 года</t>
  </si>
  <si>
    <t>09 0 01 78570</t>
  </si>
  <si>
    <t>Предоставление дополнительной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</si>
  <si>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09 0 02 R3020</t>
  </si>
  <si>
    <t>Осуществление ежемесячных выплат на детей в возрасте от трех до семи лет включительно</t>
  </si>
  <si>
    <t>10 0 10 00000</t>
  </si>
  <si>
    <t>10 0 10 25010</t>
  </si>
  <si>
    <t xml:space="preserve">Расходы на проведение независимой оценки качества условий оказания услуг организациями </t>
  </si>
  <si>
    <t>98 2 00 00000</t>
  </si>
  <si>
    <t>98 2 00 22381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</si>
  <si>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</si>
  <si>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</si>
  <si>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детей", за счет средств резервного фонда Правительства Российской Федерации</t>
  </si>
  <si>
    <t>09 0 02 5380F</t>
  </si>
  <si>
    <t>09 0 02 73020</t>
  </si>
  <si>
    <t>Основное мероприятие «Обеспечение безопасности дорожного движения на улично-дорожной сети округа»</t>
  </si>
  <si>
    <t>04 4 03 00000</t>
  </si>
  <si>
    <t>04 4 03 21450</t>
  </si>
  <si>
    <t xml:space="preserve">04 3 01 S649Х  </t>
  </si>
  <si>
    <t>Строительство и реконструкция автомобильных дорог общего пользования местного значения (реконструкция части автомобильной дороги по ул. Бульварная с. Нины)</t>
  </si>
  <si>
    <t>к решению Совета депутатов Советского</t>
  </si>
  <si>
    <t>городского округа Ставропольского края</t>
  </si>
  <si>
    <t>Советского городского округа Ставропольского</t>
  </si>
  <si>
    <t>края на 2020 год и плановый период 2021 и 2022</t>
  </si>
  <si>
    <t>края от 17 августа 2020 года № 382)</t>
  </si>
  <si>
    <t>РАСПРЕДЕЛЕНИЕ</t>
  </si>
  <si>
    <t>от 10 декабря 2019 года № 338 «О бюджете</t>
  </si>
  <si>
    <t>годов» (в редакции решения Совета депутатов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</si>
</sst>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C00000"/>
      <name val="Times New Roman"/>
      <family val="1"/>
      <charset val="204"/>
    </font>
    <font>
      <sz val="10"/>
      <color rgb="FFC0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57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Border="1" applyAlignment="1">
      <alignment horizontal="right" vertical="center"/>
    </xf>
    <xf numFmtId="49" fontId="8" fillId="3" borderId="0" xfId="0" applyNumberFormat="1" applyFont="1" applyFill="1" applyBorder="1" applyAlignment="1">
      <alignment wrapText="1"/>
    </xf>
    <xf numFmtId="0" fontId="3" fillId="3" borderId="0" xfId="0" applyFont="1" applyFill="1" applyBorder="1" applyAlignment="1">
      <alignment horizontal="justify" vertical="top" wrapText="1"/>
    </xf>
    <xf numFmtId="0" fontId="3" fillId="3" borderId="0" xfId="1" applyNumberFormat="1" applyFont="1" applyFill="1" applyBorder="1" applyAlignment="1" applyProtection="1">
      <alignment horizontal="justify" vertical="top" wrapText="1"/>
      <protection hidden="1"/>
    </xf>
    <xf numFmtId="0" fontId="3" fillId="0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top" wrapText="1"/>
    </xf>
    <xf numFmtId="49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8" fillId="3" borderId="0" xfId="0" applyFont="1" applyFill="1" applyAlignment="1">
      <alignment wrapText="1"/>
    </xf>
    <xf numFmtId="0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164" fontId="12" fillId="0" borderId="0" xfId="1" applyNumberFormat="1" applyFont="1" applyFill="1" applyBorder="1" applyAlignment="1" applyProtection="1">
      <alignment horizontal="right" vertical="top"/>
      <protection hidden="1"/>
    </xf>
    <xf numFmtId="0" fontId="13" fillId="0" borderId="0" xfId="1" applyFont="1" applyBorder="1" applyProtection="1">
      <protection hidden="1"/>
    </xf>
    <xf numFmtId="0" fontId="13" fillId="0" borderId="0" xfId="1" applyFont="1"/>
    <xf numFmtId="0" fontId="8" fillId="0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left" wrapText="1"/>
    </xf>
    <xf numFmtId="164" fontId="3" fillId="3" borderId="0" xfId="1" applyNumberFormat="1" applyFont="1" applyFill="1" applyBorder="1" applyAlignment="1" applyProtection="1">
      <alignment horizontal="right"/>
      <protection hidden="1"/>
    </xf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horizontal="justify"/>
    </xf>
    <xf numFmtId="0" fontId="8" fillId="0" borderId="0" xfId="1" applyNumberFormat="1" applyFont="1" applyFill="1" applyBorder="1" applyAlignment="1" applyProtection="1">
      <alignment horizontal="left" wrapText="1"/>
      <protection hidden="1"/>
    </xf>
    <xf numFmtId="49" fontId="14" fillId="0" borderId="0" xfId="0" applyNumberFormat="1" applyFont="1" applyAlignment="1">
      <alignment wrapText="1"/>
    </xf>
    <xf numFmtId="49" fontId="14" fillId="0" borderId="0" xfId="0" applyNumberFormat="1" applyFont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8" fillId="3" borderId="0" xfId="0" applyFont="1" applyFill="1" applyBorder="1" applyAlignment="1">
      <alignment horizontal="justify" vertical="top" wrapText="1"/>
    </xf>
    <xf numFmtId="0" fontId="3" fillId="3" borderId="0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right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9"/>
  <sheetViews>
    <sheetView tabSelected="1" view="pageBreakPreview" zoomScale="84" zoomScaleSheetLayoutView="84" workbookViewId="0">
      <selection activeCell="A15" sqref="A15:D606"/>
    </sheetView>
  </sheetViews>
  <sheetFormatPr defaultColWidth="9.140625"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90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>
      <c r="A1" s="156" t="s">
        <v>286</v>
      </c>
      <c r="B1" s="156"/>
      <c r="C1" s="156"/>
      <c r="D1" s="156"/>
      <c r="E1" s="156"/>
      <c r="F1" s="156"/>
      <c r="G1" s="1"/>
    </row>
    <row r="2" spans="1:10" ht="18.75" customHeight="1">
      <c r="A2" s="146" t="s">
        <v>585</v>
      </c>
      <c r="B2" s="146"/>
      <c r="C2" s="146"/>
      <c r="D2" s="146"/>
      <c r="E2" s="146"/>
      <c r="F2" s="146"/>
      <c r="G2" s="16"/>
      <c r="H2" s="16"/>
      <c r="I2" s="16"/>
      <c r="J2" s="16"/>
    </row>
    <row r="3" spans="1:10" ht="18.75" customHeight="1">
      <c r="A3" s="146" t="s">
        <v>586</v>
      </c>
      <c r="B3" s="146"/>
      <c r="C3" s="146"/>
      <c r="D3" s="146"/>
      <c r="E3" s="146"/>
      <c r="F3" s="146"/>
      <c r="G3" s="16"/>
      <c r="H3" s="16"/>
      <c r="I3" s="16"/>
      <c r="J3" s="16"/>
    </row>
    <row r="4" spans="1:10" ht="18.75" customHeight="1">
      <c r="A4" s="151" t="s">
        <v>591</v>
      </c>
      <c r="B4" s="151"/>
      <c r="C4" s="151"/>
      <c r="D4" s="151"/>
      <c r="E4" s="151"/>
      <c r="F4" s="151"/>
      <c r="G4" s="17"/>
      <c r="H4" s="17"/>
      <c r="I4" s="17"/>
      <c r="J4" s="17"/>
    </row>
    <row r="5" spans="1:10" ht="18.75" customHeight="1">
      <c r="A5" s="148" t="s">
        <v>587</v>
      </c>
      <c r="B5" s="148"/>
      <c r="C5" s="148"/>
      <c r="D5" s="148"/>
      <c r="E5" s="148"/>
      <c r="F5" s="148"/>
      <c r="G5" s="18"/>
      <c r="H5" s="18"/>
      <c r="I5" s="18"/>
      <c r="J5" s="18"/>
    </row>
    <row r="6" spans="1:10" ht="18.75" customHeight="1">
      <c r="A6" s="148" t="s">
        <v>588</v>
      </c>
      <c r="B6" s="148"/>
      <c r="C6" s="148"/>
      <c r="D6" s="148"/>
      <c r="E6" s="148"/>
      <c r="F6" s="148"/>
      <c r="G6" s="18"/>
      <c r="H6" s="18"/>
      <c r="I6" s="18"/>
      <c r="J6" s="18"/>
    </row>
    <row r="7" spans="1:10" ht="18.75" customHeight="1">
      <c r="A7" s="149" t="s">
        <v>592</v>
      </c>
      <c r="B7" s="149"/>
      <c r="C7" s="149"/>
      <c r="D7" s="149"/>
      <c r="E7" s="149"/>
      <c r="F7" s="149"/>
      <c r="G7" s="19"/>
      <c r="H7" s="19"/>
      <c r="I7" s="19"/>
      <c r="J7" s="19"/>
    </row>
    <row r="8" spans="1:10" ht="18.75" customHeight="1">
      <c r="A8" s="149" t="s">
        <v>587</v>
      </c>
      <c r="B8" s="149"/>
      <c r="C8" s="149"/>
      <c r="D8" s="149"/>
      <c r="E8" s="149"/>
      <c r="F8" s="149"/>
      <c r="G8" s="19"/>
      <c r="H8" s="19"/>
      <c r="I8" s="19"/>
      <c r="J8" s="19"/>
    </row>
    <row r="9" spans="1:10" ht="18.75" customHeight="1">
      <c r="A9" s="149" t="s">
        <v>589</v>
      </c>
      <c r="B9" s="149"/>
      <c r="C9" s="149"/>
      <c r="D9" s="149"/>
      <c r="E9" s="149"/>
      <c r="F9" s="149"/>
      <c r="G9" s="19"/>
      <c r="H9" s="19"/>
      <c r="I9" s="19"/>
      <c r="J9" s="19"/>
    </row>
    <row r="10" spans="1:10" ht="18.75" customHeight="1">
      <c r="A10" s="142"/>
      <c r="B10" s="142"/>
      <c r="C10" s="142"/>
      <c r="D10" s="142"/>
      <c r="E10" s="142"/>
      <c r="F10" s="142"/>
      <c r="G10" s="19"/>
      <c r="H10" s="19"/>
      <c r="I10" s="19"/>
      <c r="J10" s="19"/>
    </row>
    <row r="11" spans="1:10" ht="18.75">
      <c r="A11" s="152" t="s">
        <v>590</v>
      </c>
      <c r="B11" s="152"/>
      <c r="C11" s="152"/>
      <c r="D11" s="152"/>
      <c r="E11" s="143"/>
      <c r="F11" s="143"/>
      <c r="G11" s="20"/>
      <c r="H11" s="20"/>
      <c r="I11" s="20"/>
      <c r="J11" s="20"/>
    </row>
    <row r="12" spans="1:10" ht="39.75" customHeight="1">
      <c r="A12" s="147" t="s">
        <v>344</v>
      </c>
      <c r="B12" s="147"/>
      <c r="C12" s="147"/>
      <c r="D12" s="147"/>
      <c r="E12" s="147"/>
      <c r="F12" s="147"/>
      <c r="G12" s="1"/>
    </row>
    <row r="13" spans="1:10" ht="5.25" customHeight="1">
      <c r="A13" s="6">
        <v>3</v>
      </c>
      <c r="B13" s="7"/>
      <c r="C13" s="8"/>
      <c r="D13" s="74"/>
      <c r="E13" s="6"/>
      <c r="F13" s="6"/>
      <c r="G13" s="1"/>
    </row>
    <row r="14" spans="1:10" ht="18.75" hidden="1">
      <c r="A14" s="10"/>
      <c r="B14" s="11"/>
      <c r="C14" s="12"/>
      <c r="D14" s="75"/>
      <c r="E14" s="10"/>
      <c r="F14" s="13" t="s">
        <v>3</v>
      </c>
      <c r="G14" s="1"/>
    </row>
    <row r="15" spans="1:10" ht="18.75" customHeight="1">
      <c r="A15" s="150" t="s">
        <v>5</v>
      </c>
      <c r="B15" s="150" t="s">
        <v>14</v>
      </c>
      <c r="C15" s="150" t="s">
        <v>4</v>
      </c>
      <c r="D15" s="154" t="s">
        <v>22</v>
      </c>
      <c r="E15" s="153" t="s">
        <v>6</v>
      </c>
      <c r="F15" s="153"/>
      <c r="G15" s="1"/>
    </row>
    <row r="16" spans="1:10" ht="15" customHeight="1">
      <c r="A16" s="150"/>
      <c r="B16" s="150"/>
      <c r="C16" s="150"/>
      <c r="D16" s="155"/>
      <c r="E16" s="9" t="s">
        <v>1</v>
      </c>
      <c r="F16" s="9" t="s">
        <v>0</v>
      </c>
      <c r="G16" s="1"/>
    </row>
    <row r="17" spans="1:7" ht="18.75">
      <c r="A17" s="9">
        <v>1</v>
      </c>
      <c r="B17" s="9">
        <v>2</v>
      </c>
      <c r="C17" s="9">
        <v>3</v>
      </c>
      <c r="D17" s="76">
        <v>4</v>
      </c>
      <c r="E17" s="14">
        <v>4</v>
      </c>
      <c r="F17" s="14">
        <v>5</v>
      </c>
      <c r="G17" s="1"/>
    </row>
    <row r="18" spans="1:7" ht="81" customHeight="1">
      <c r="A18" s="129" t="s">
        <v>428</v>
      </c>
      <c r="B18" s="47" t="s">
        <v>43</v>
      </c>
      <c r="C18" s="48" t="s">
        <v>7</v>
      </c>
      <c r="D18" s="77">
        <f>D19</f>
        <v>55</v>
      </c>
      <c r="E18" s="32" t="e">
        <f>E20+#REF!+E175</f>
        <v>#REF!</v>
      </c>
      <c r="F18" s="32" t="e">
        <f>F20+#REF!+F175</f>
        <v>#REF!</v>
      </c>
      <c r="G18" s="3"/>
    </row>
    <row r="19" spans="1:7" ht="40.5" customHeight="1">
      <c r="A19" s="52" t="s">
        <v>429</v>
      </c>
      <c r="B19" s="47" t="s">
        <v>44</v>
      </c>
      <c r="C19" s="48" t="s">
        <v>7</v>
      </c>
      <c r="D19" s="77">
        <f>D20</f>
        <v>55</v>
      </c>
      <c r="E19" s="32"/>
      <c r="F19" s="32"/>
      <c r="G19" s="3"/>
    </row>
    <row r="20" spans="1:7" ht="40.5" customHeight="1">
      <c r="A20" s="67" t="s">
        <v>238</v>
      </c>
      <c r="B20" s="112" t="s">
        <v>45</v>
      </c>
      <c r="C20" s="37" t="s">
        <v>7</v>
      </c>
      <c r="D20" s="78">
        <f>D21</f>
        <v>55</v>
      </c>
      <c r="E20" s="32" t="e">
        <f>#REF!+#REF!+E53+E86+E92+#REF!+#REF!+#REF!+#REF!</f>
        <v>#REF!</v>
      </c>
      <c r="F20" s="32" t="e">
        <f>#REF!+#REF!+F53+F86+F92+#REF!+#REF!+#REF!+#REF!</f>
        <v>#REF!</v>
      </c>
      <c r="G20" s="3"/>
    </row>
    <row r="21" spans="1:7" ht="21" customHeight="1">
      <c r="A21" s="26" t="s">
        <v>9</v>
      </c>
      <c r="B21" s="112" t="s">
        <v>45</v>
      </c>
      <c r="C21" s="37">
        <v>200</v>
      </c>
      <c r="D21" s="79">
        <v>55</v>
      </c>
      <c r="E21" s="15">
        <v>21864.3</v>
      </c>
      <c r="F21" s="15">
        <v>19650.97</v>
      </c>
      <c r="G21" s="3"/>
    </row>
    <row r="22" spans="1:7" ht="81.75" customHeight="1">
      <c r="A22" s="129" t="s">
        <v>430</v>
      </c>
      <c r="B22" s="47" t="s">
        <v>165</v>
      </c>
      <c r="C22" s="48" t="s">
        <v>7</v>
      </c>
      <c r="D22" s="80">
        <f>D23+D26+D29</f>
        <v>10881.25</v>
      </c>
      <c r="E22" s="15"/>
      <c r="F22" s="15"/>
      <c r="G22" s="3"/>
    </row>
    <row r="23" spans="1:7" ht="59.25" customHeight="1">
      <c r="A23" s="46" t="s">
        <v>477</v>
      </c>
      <c r="B23" s="47" t="s">
        <v>426</v>
      </c>
      <c r="C23" s="48" t="s">
        <v>7</v>
      </c>
      <c r="D23" s="80">
        <f>D24</f>
        <v>726.3</v>
      </c>
      <c r="E23" s="15"/>
      <c r="F23" s="15"/>
      <c r="G23" s="3"/>
    </row>
    <row r="24" spans="1:7" ht="38.25" customHeight="1">
      <c r="A24" s="27" t="s">
        <v>273</v>
      </c>
      <c r="B24" s="112" t="s">
        <v>427</v>
      </c>
      <c r="C24" s="37" t="s">
        <v>7</v>
      </c>
      <c r="D24" s="79">
        <f>D25</f>
        <v>726.3</v>
      </c>
      <c r="E24" s="15"/>
      <c r="F24" s="15"/>
      <c r="G24" s="3"/>
    </row>
    <row r="25" spans="1:7" ht="18.600000000000001" customHeight="1">
      <c r="A25" s="26" t="s">
        <v>9</v>
      </c>
      <c r="B25" s="112" t="s">
        <v>427</v>
      </c>
      <c r="C25" s="37">
        <v>200</v>
      </c>
      <c r="D25" s="79">
        <v>726.3</v>
      </c>
      <c r="E25" s="15"/>
      <c r="F25" s="15"/>
      <c r="G25" s="3"/>
    </row>
    <row r="26" spans="1:7" ht="57.75" customHeight="1">
      <c r="A26" s="46" t="s">
        <v>167</v>
      </c>
      <c r="B26" s="47" t="s">
        <v>425</v>
      </c>
      <c r="C26" s="48" t="s">
        <v>7</v>
      </c>
      <c r="D26" s="80">
        <f>D27</f>
        <v>317.76</v>
      </c>
      <c r="E26" s="15"/>
      <c r="F26" s="15"/>
      <c r="G26" s="3"/>
    </row>
    <row r="27" spans="1:7" ht="31.5" customHeight="1">
      <c r="A27" s="71" t="s">
        <v>274</v>
      </c>
      <c r="B27" s="38" t="s">
        <v>168</v>
      </c>
      <c r="C27" s="37" t="s">
        <v>7</v>
      </c>
      <c r="D27" s="79">
        <f>D28</f>
        <v>317.76</v>
      </c>
      <c r="E27" s="15"/>
      <c r="F27" s="15"/>
      <c r="G27" s="3"/>
    </row>
    <row r="28" spans="1:7" ht="21.75" customHeight="1">
      <c r="A28" s="26" t="s">
        <v>9</v>
      </c>
      <c r="B28" s="38" t="s">
        <v>168</v>
      </c>
      <c r="C28" s="37">
        <v>200</v>
      </c>
      <c r="D28" s="79">
        <v>317.76</v>
      </c>
      <c r="E28" s="15"/>
      <c r="F28" s="15"/>
      <c r="G28" s="3"/>
    </row>
    <row r="29" spans="1:7" ht="66.75" customHeight="1">
      <c r="A29" s="46" t="s">
        <v>169</v>
      </c>
      <c r="B29" s="47" t="s">
        <v>424</v>
      </c>
      <c r="C29" s="48" t="s">
        <v>7</v>
      </c>
      <c r="D29" s="80">
        <f>D30+D34</f>
        <v>9837.19</v>
      </c>
      <c r="E29" s="15"/>
      <c r="F29" s="15"/>
      <c r="G29" s="3"/>
    </row>
    <row r="30" spans="1:7" ht="26.25" customHeight="1">
      <c r="A30" s="26" t="s">
        <v>15</v>
      </c>
      <c r="B30" s="38" t="s">
        <v>277</v>
      </c>
      <c r="C30" s="37" t="s">
        <v>7</v>
      </c>
      <c r="D30" s="79">
        <f>D31+D32+D33</f>
        <v>712.24</v>
      </c>
      <c r="E30" s="15"/>
      <c r="F30" s="15"/>
      <c r="G30" s="3"/>
    </row>
    <row r="31" spans="1:7" ht="67.5" customHeight="1">
      <c r="A31" s="5" t="s">
        <v>17</v>
      </c>
      <c r="B31" s="38" t="s">
        <v>277</v>
      </c>
      <c r="C31" s="37">
        <v>100</v>
      </c>
      <c r="D31" s="83">
        <v>258.76</v>
      </c>
      <c r="E31" s="15"/>
      <c r="F31" s="15"/>
      <c r="G31" s="3"/>
    </row>
    <row r="32" spans="1:7" ht="18.600000000000001" customHeight="1">
      <c r="A32" s="26" t="s">
        <v>9</v>
      </c>
      <c r="B32" s="38" t="s">
        <v>277</v>
      </c>
      <c r="C32" s="37">
        <v>200</v>
      </c>
      <c r="D32" s="113">
        <v>449.48</v>
      </c>
      <c r="E32" s="15"/>
      <c r="F32" s="15"/>
      <c r="G32" s="3"/>
    </row>
    <row r="33" spans="1:7" ht="18.600000000000001" customHeight="1">
      <c r="A33" s="26" t="s">
        <v>11</v>
      </c>
      <c r="B33" s="38" t="s">
        <v>277</v>
      </c>
      <c r="C33" s="37">
        <v>800</v>
      </c>
      <c r="D33" s="113">
        <v>4</v>
      </c>
      <c r="E33" s="15"/>
      <c r="F33" s="15"/>
      <c r="G33" s="3"/>
    </row>
    <row r="34" spans="1:7" ht="37.5" customHeight="1">
      <c r="A34" s="26" t="s">
        <v>170</v>
      </c>
      <c r="B34" s="38" t="s">
        <v>278</v>
      </c>
      <c r="C34" s="37" t="s">
        <v>7</v>
      </c>
      <c r="D34" s="79">
        <f>D35</f>
        <v>9124.9500000000007</v>
      </c>
      <c r="E34" s="15"/>
      <c r="F34" s="15"/>
      <c r="G34" s="3"/>
    </row>
    <row r="35" spans="1:7" ht="64.5" customHeight="1">
      <c r="A35" s="5" t="s">
        <v>17</v>
      </c>
      <c r="B35" s="38" t="s">
        <v>278</v>
      </c>
      <c r="C35" s="37">
        <v>100</v>
      </c>
      <c r="D35" s="79">
        <v>9124.9500000000007</v>
      </c>
      <c r="E35" s="15"/>
      <c r="F35" s="15"/>
      <c r="G35" s="3"/>
    </row>
    <row r="36" spans="1:7" ht="97.5" customHeight="1">
      <c r="A36" s="129" t="s">
        <v>431</v>
      </c>
      <c r="B36" s="47" t="s">
        <v>46</v>
      </c>
      <c r="C36" s="48" t="s">
        <v>7</v>
      </c>
      <c r="D36" s="80">
        <f>D37+D42</f>
        <v>3825.27</v>
      </c>
      <c r="E36" s="15">
        <v>654.84</v>
      </c>
      <c r="F36" s="15">
        <v>654.84</v>
      </c>
      <c r="G36" s="3"/>
    </row>
    <row r="37" spans="1:7" ht="39.75" customHeight="1">
      <c r="A37" s="51" t="s">
        <v>432</v>
      </c>
      <c r="B37" s="47" t="s">
        <v>47</v>
      </c>
      <c r="C37" s="48" t="s">
        <v>7</v>
      </c>
      <c r="D37" s="80">
        <f>D38</f>
        <v>3540.56</v>
      </c>
      <c r="E37" s="15"/>
      <c r="F37" s="15"/>
      <c r="G37" s="3"/>
    </row>
    <row r="38" spans="1:7" ht="40.5" customHeight="1">
      <c r="A38" s="60" t="s">
        <v>162</v>
      </c>
      <c r="B38" s="38" t="s">
        <v>239</v>
      </c>
      <c r="C38" s="48" t="s">
        <v>7</v>
      </c>
      <c r="D38" s="79">
        <f>D39+D40+D41</f>
        <v>3540.56</v>
      </c>
      <c r="E38" s="15"/>
      <c r="F38" s="15"/>
      <c r="G38" s="3"/>
    </row>
    <row r="39" spans="1:7" ht="69.75" customHeight="1">
      <c r="A39" s="5" t="s">
        <v>17</v>
      </c>
      <c r="B39" s="38" t="s">
        <v>239</v>
      </c>
      <c r="C39" s="37">
        <v>100</v>
      </c>
      <c r="D39" s="79">
        <v>3007.74</v>
      </c>
      <c r="E39" s="15"/>
      <c r="F39" s="15"/>
      <c r="G39" s="3"/>
    </row>
    <row r="40" spans="1:7" ht="23.25" customHeight="1">
      <c r="A40" s="26" t="s">
        <v>9</v>
      </c>
      <c r="B40" s="38" t="s">
        <v>239</v>
      </c>
      <c r="C40" s="37">
        <v>200</v>
      </c>
      <c r="D40" s="79">
        <v>523.22</v>
      </c>
      <c r="E40" s="15"/>
      <c r="F40" s="15"/>
      <c r="G40" s="3"/>
    </row>
    <row r="41" spans="1:7" ht="26.25" customHeight="1">
      <c r="A41" s="26" t="s">
        <v>11</v>
      </c>
      <c r="B41" s="38" t="s">
        <v>239</v>
      </c>
      <c r="C41" s="37">
        <v>800</v>
      </c>
      <c r="D41" s="79">
        <v>9.6</v>
      </c>
      <c r="E41" s="15"/>
      <c r="F41" s="15"/>
      <c r="G41" s="3"/>
    </row>
    <row r="42" spans="1:7" ht="47.25" customHeight="1">
      <c r="A42" s="61" t="s">
        <v>163</v>
      </c>
      <c r="B42" s="47" t="s">
        <v>240</v>
      </c>
      <c r="C42" s="48" t="s">
        <v>7</v>
      </c>
      <c r="D42" s="80">
        <f>D43+D47+D45</f>
        <v>284.70999999999998</v>
      </c>
      <c r="E42" s="15"/>
      <c r="F42" s="15"/>
      <c r="G42" s="3"/>
    </row>
    <row r="43" spans="1:7" ht="57.75" customHeight="1">
      <c r="A43" s="68" t="s">
        <v>164</v>
      </c>
      <c r="B43" s="38" t="s">
        <v>241</v>
      </c>
      <c r="C43" s="37" t="s">
        <v>7</v>
      </c>
      <c r="D43" s="79">
        <f>D44</f>
        <v>0</v>
      </c>
      <c r="E43" s="15"/>
      <c r="F43" s="15"/>
      <c r="G43" s="3"/>
    </row>
    <row r="44" spans="1:7" ht="26.25" customHeight="1">
      <c r="A44" s="5" t="s">
        <v>9</v>
      </c>
      <c r="B44" s="38" t="s">
        <v>241</v>
      </c>
      <c r="C44" s="37">
        <v>200</v>
      </c>
      <c r="D44" s="79">
        <v>0</v>
      </c>
      <c r="E44" s="15"/>
      <c r="F44" s="15"/>
      <c r="G44" s="3"/>
    </row>
    <row r="45" spans="1:7" ht="56.25">
      <c r="A45" s="68" t="s">
        <v>164</v>
      </c>
      <c r="B45" s="112" t="s">
        <v>535</v>
      </c>
      <c r="C45" s="111" t="s">
        <v>7</v>
      </c>
      <c r="D45" s="79">
        <f>D46</f>
        <v>284.70999999999998</v>
      </c>
      <c r="E45" s="15"/>
      <c r="F45" s="15"/>
      <c r="G45" s="3"/>
    </row>
    <row r="46" spans="1:7" ht="26.1" customHeight="1">
      <c r="A46" s="5" t="s">
        <v>9</v>
      </c>
      <c r="B46" s="112" t="s">
        <v>535</v>
      </c>
      <c r="C46" s="111">
        <v>200</v>
      </c>
      <c r="D46" s="79">
        <v>284.70999999999998</v>
      </c>
      <c r="E46" s="15"/>
      <c r="F46" s="15"/>
      <c r="G46" s="3"/>
    </row>
    <row r="47" spans="1:7" ht="27.75" customHeight="1">
      <c r="A47" s="69" t="s">
        <v>272</v>
      </c>
      <c r="B47" s="38" t="s">
        <v>242</v>
      </c>
      <c r="C47" s="37" t="s">
        <v>7</v>
      </c>
      <c r="D47" s="79">
        <f>D48</f>
        <v>0</v>
      </c>
      <c r="E47" s="15"/>
      <c r="F47" s="15"/>
      <c r="G47" s="3"/>
    </row>
    <row r="48" spans="1:7" ht="26.25" customHeight="1">
      <c r="A48" s="26" t="s">
        <v>9</v>
      </c>
      <c r="B48" s="38" t="s">
        <v>242</v>
      </c>
      <c r="C48" s="37">
        <v>200</v>
      </c>
      <c r="D48" s="79">
        <v>0</v>
      </c>
      <c r="E48" s="15"/>
      <c r="F48" s="15"/>
      <c r="G48" s="3"/>
    </row>
    <row r="49" spans="1:7" ht="99.75" customHeight="1">
      <c r="A49" s="129" t="s">
        <v>433</v>
      </c>
      <c r="B49" s="47" t="s">
        <v>48</v>
      </c>
      <c r="C49" s="48" t="s">
        <v>7</v>
      </c>
      <c r="D49" s="81">
        <f>D50+D60+D77+D55</f>
        <v>128073.4</v>
      </c>
      <c r="E49" s="15">
        <v>10224.94</v>
      </c>
      <c r="F49" s="15">
        <v>9880.4</v>
      </c>
      <c r="G49" s="3"/>
    </row>
    <row r="50" spans="1:7" ht="63" customHeight="1">
      <c r="A50" s="52" t="s">
        <v>255</v>
      </c>
      <c r="B50" s="47" t="s">
        <v>243</v>
      </c>
      <c r="C50" s="48" t="s">
        <v>7</v>
      </c>
      <c r="D50" s="81">
        <f>D51</f>
        <v>9317</v>
      </c>
      <c r="E50" s="15"/>
      <c r="F50" s="15"/>
      <c r="G50" s="3"/>
    </row>
    <row r="51" spans="1:7" ht="38.25" customHeight="1">
      <c r="A51" s="52" t="s">
        <v>317</v>
      </c>
      <c r="B51" s="47" t="s">
        <v>244</v>
      </c>
      <c r="C51" s="48" t="s">
        <v>7</v>
      </c>
      <c r="D51" s="81">
        <f>D52</f>
        <v>9317</v>
      </c>
      <c r="E51" s="15"/>
      <c r="F51" s="15"/>
      <c r="G51" s="3"/>
    </row>
    <row r="52" spans="1:7" ht="42" customHeight="1">
      <c r="A52" s="26" t="s">
        <v>318</v>
      </c>
      <c r="B52" s="38" t="s">
        <v>245</v>
      </c>
      <c r="C52" s="37" t="s">
        <v>7</v>
      </c>
      <c r="D52" s="79">
        <f>D53</f>
        <v>9317</v>
      </c>
      <c r="E52" s="15">
        <v>2626.56</v>
      </c>
      <c r="F52" s="28">
        <v>2626.56</v>
      </c>
      <c r="G52" s="3"/>
    </row>
    <row r="53" spans="1:7" ht="26.25" customHeight="1">
      <c r="A53" s="35" t="s">
        <v>9</v>
      </c>
      <c r="B53" s="38" t="s">
        <v>245</v>
      </c>
      <c r="C53" s="37">
        <v>200</v>
      </c>
      <c r="D53" s="78">
        <v>9317</v>
      </c>
      <c r="E53" s="32" t="e">
        <f>E84+E85+#REF!</f>
        <v>#REF!</v>
      </c>
      <c r="F53" s="32" t="e">
        <f>F84+F85+#REF!</f>
        <v>#REF!</v>
      </c>
      <c r="G53" s="3"/>
    </row>
    <row r="54" spans="1:7" ht="40.9" customHeight="1">
      <c r="A54" s="50" t="s">
        <v>492</v>
      </c>
      <c r="B54" s="47" t="s">
        <v>488</v>
      </c>
      <c r="C54" s="48"/>
      <c r="D54" s="77">
        <f>D55</f>
        <v>2437.87</v>
      </c>
      <c r="E54" s="32"/>
      <c r="F54" s="32"/>
      <c r="G54" s="3"/>
    </row>
    <row r="55" spans="1:7" ht="43.9" customHeight="1">
      <c r="A55" s="50" t="s">
        <v>249</v>
      </c>
      <c r="B55" s="47" t="s">
        <v>489</v>
      </c>
      <c r="C55" s="48" t="s">
        <v>7</v>
      </c>
      <c r="D55" s="77">
        <f>D56+D58</f>
        <v>2437.87</v>
      </c>
      <c r="E55" s="32"/>
      <c r="F55" s="32"/>
      <c r="G55" s="3"/>
    </row>
    <row r="56" spans="1:7" ht="39" customHeight="1">
      <c r="A56" s="5" t="s">
        <v>419</v>
      </c>
      <c r="B56" s="112" t="s">
        <v>490</v>
      </c>
      <c r="C56" s="111" t="s">
        <v>7</v>
      </c>
      <c r="D56" s="78">
        <f>D57</f>
        <v>2201.9</v>
      </c>
      <c r="E56" s="32"/>
      <c r="F56" s="32"/>
      <c r="G56" s="3"/>
    </row>
    <row r="57" spans="1:7" ht="26.25" customHeight="1">
      <c r="A57" s="5" t="s">
        <v>9</v>
      </c>
      <c r="B57" s="112" t="s">
        <v>490</v>
      </c>
      <c r="C57" s="111">
        <v>200</v>
      </c>
      <c r="D57" s="78">
        <v>2201.9</v>
      </c>
      <c r="E57" s="32"/>
      <c r="F57" s="32"/>
      <c r="G57" s="3"/>
    </row>
    <row r="58" spans="1:7" ht="26.25" customHeight="1">
      <c r="A58" s="5" t="s">
        <v>314</v>
      </c>
      <c r="B58" s="112" t="s">
        <v>491</v>
      </c>
      <c r="C58" s="111" t="s">
        <v>7</v>
      </c>
      <c r="D58" s="78">
        <f>D59</f>
        <v>235.97</v>
      </c>
      <c r="E58" s="32"/>
      <c r="F58" s="32"/>
      <c r="G58" s="3"/>
    </row>
    <row r="59" spans="1:7" ht="26.25" customHeight="1">
      <c r="A59" s="5" t="s">
        <v>9</v>
      </c>
      <c r="B59" s="112" t="s">
        <v>491</v>
      </c>
      <c r="C59" s="111">
        <v>200</v>
      </c>
      <c r="D59" s="78">
        <v>235.97</v>
      </c>
      <c r="E59" s="32"/>
      <c r="F59" s="32"/>
      <c r="G59" s="3"/>
    </row>
    <row r="60" spans="1:7" ht="49.5" customHeight="1">
      <c r="A60" s="50" t="s">
        <v>299</v>
      </c>
      <c r="B60" s="47" t="s">
        <v>246</v>
      </c>
      <c r="C60" s="48" t="s">
        <v>7</v>
      </c>
      <c r="D60" s="77">
        <f>D61+D69</f>
        <v>116305.53</v>
      </c>
      <c r="E60" s="32"/>
      <c r="F60" s="32"/>
      <c r="G60" s="3"/>
    </row>
    <row r="61" spans="1:7" ht="38.25" customHeight="1">
      <c r="A61" s="50" t="s">
        <v>319</v>
      </c>
      <c r="B61" s="47" t="s">
        <v>434</v>
      </c>
      <c r="C61" s="48" t="s">
        <v>7</v>
      </c>
      <c r="D61" s="77">
        <f>D62+D65+D67</f>
        <v>115293.84</v>
      </c>
      <c r="E61" s="32"/>
      <c r="F61" s="32"/>
      <c r="G61" s="3"/>
    </row>
    <row r="62" spans="1:7" ht="43.5" customHeight="1">
      <c r="A62" s="5" t="s">
        <v>320</v>
      </c>
      <c r="B62" s="38" t="s">
        <v>250</v>
      </c>
      <c r="C62" s="37" t="s">
        <v>7</v>
      </c>
      <c r="D62" s="78">
        <f>D63+D64</f>
        <v>16447.21</v>
      </c>
      <c r="E62" s="32"/>
      <c r="F62" s="32"/>
      <c r="G62" s="3"/>
    </row>
    <row r="63" spans="1:7" ht="30.75" customHeight="1">
      <c r="A63" s="5" t="s">
        <v>9</v>
      </c>
      <c r="B63" s="38" t="s">
        <v>250</v>
      </c>
      <c r="C63" s="37">
        <v>200</v>
      </c>
      <c r="D63" s="78">
        <v>15788.09</v>
      </c>
      <c r="E63" s="32"/>
      <c r="F63" s="32"/>
      <c r="G63" s="3"/>
    </row>
    <row r="64" spans="1:7" ht="38.1" customHeight="1">
      <c r="A64" s="26" t="s">
        <v>166</v>
      </c>
      <c r="B64" s="112" t="s">
        <v>250</v>
      </c>
      <c r="C64" s="111">
        <v>400</v>
      </c>
      <c r="D64" s="78">
        <v>659.12</v>
      </c>
      <c r="E64" s="32"/>
      <c r="F64" s="32"/>
      <c r="G64" s="3"/>
    </row>
    <row r="65" spans="1:7" ht="38.1" customHeight="1">
      <c r="A65" s="65" t="s">
        <v>584</v>
      </c>
      <c r="B65" s="112" t="s">
        <v>583</v>
      </c>
      <c r="C65" s="111" t="s">
        <v>7</v>
      </c>
      <c r="D65" s="78">
        <f>D66</f>
        <v>62000</v>
      </c>
      <c r="E65" s="32"/>
      <c r="F65" s="32"/>
      <c r="G65" s="3"/>
    </row>
    <row r="66" spans="1:7" ht="38.1" customHeight="1">
      <c r="A66" s="26" t="s">
        <v>166</v>
      </c>
      <c r="B66" s="112" t="s">
        <v>583</v>
      </c>
      <c r="C66" s="111">
        <v>400</v>
      </c>
      <c r="D66" s="78">
        <v>62000</v>
      </c>
      <c r="E66" s="32"/>
      <c r="F66" s="32"/>
      <c r="G66" s="3"/>
    </row>
    <row r="67" spans="1:7" ht="54.75" customHeight="1">
      <c r="A67" s="70" t="s">
        <v>510</v>
      </c>
      <c r="B67" s="112" t="s">
        <v>511</v>
      </c>
      <c r="C67" s="111" t="s">
        <v>7</v>
      </c>
      <c r="D67" s="78">
        <f>D68</f>
        <v>36846.629999999997</v>
      </c>
      <c r="E67" s="32"/>
      <c r="F67" s="32"/>
      <c r="G67" s="3"/>
    </row>
    <row r="68" spans="1:7" ht="30.75" customHeight="1">
      <c r="A68" s="70" t="s">
        <v>9</v>
      </c>
      <c r="B68" s="112" t="s">
        <v>511</v>
      </c>
      <c r="C68" s="111">
        <v>200</v>
      </c>
      <c r="D68" s="78">
        <v>36846.629999999997</v>
      </c>
      <c r="E68" s="32"/>
      <c r="F68" s="32"/>
      <c r="G68" s="3"/>
    </row>
    <row r="69" spans="1:7" ht="37.5">
      <c r="A69" s="50" t="s">
        <v>321</v>
      </c>
      <c r="B69" s="47" t="s">
        <v>323</v>
      </c>
      <c r="C69" s="48" t="s">
        <v>7</v>
      </c>
      <c r="D69" s="77">
        <f>D70</f>
        <v>1011.69</v>
      </c>
      <c r="E69" s="32"/>
      <c r="F69" s="32"/>
      <c r="G69" s="3"/>
    </row>
    <row r="70" spans="1:7" ht="42" customHeight="1">
      <c r="A70" s="5" t="s">
        <v>322</v>
      </c>
      <c r="B70" s="112" t="s">
        <v>300</v>
      </c>
      <c r="C70" s="37" t="s">
        <v>7</v>
      </c>
      <c r="D70" s="78">
        <f>D71</f>
        <v>1011.69</v>
      </c>
      <c r="E70" s="32"/>
      <c r="F70" s="32"/>
      <c r="G70" s="3"/>
    </row>
    <row r="71" spans="1:7" ht="30.6" customHeight="1">
      <c r="A71" s="5" t="s">
        <v>9</v>
      </c>
      <c r="B71" s="112" t="s">
        <v>300</v>
      </c>
      <c r="C71" s="37">
        <v>200</v>
      </c>
      <c r="D71" s="78">
        <v>1011.69</v>
      </c>
      <c r="E71" s="32"/>
      <c r="F71" s="32"/>
      <c r="G71" s="3"/>
    </row>
    <row r="72" spans="1:7" ht="0.6" customHeight="1">
      <c r="A72" s="50" t="s">
        <v>249</v>
      </c>
      <c r="B72" s="47" t="s">
        <v>418</v>
      </c>
      <c r="C72" s="48" t="s">
        <v>7</v>
      </c>
      <c r="D72" s="77">
        <f>D73+D75</f>
        <v>0</v>
      </c>
      <c r="E72" s="32"/>
      <c r="F72" s="32"/>
      <c r="G72" s="3"/>
    </row>
    <row r="73" spans="1:7" ht="37.5" hidden="1">
      <c r="A73" s="5" t="s">
        <v>419</v>
      </c>
      <c r="B73" s="112" t="s">
        <v>420</v>
      </c>
      <c r="C73" s="111" t="s">
        <v>7</v>
      </c>
      <c r="D73" s="78">
        <f>D74</f>
        <v>0</v>
      </c>
      <c r="E73" s="32"/>
      <c r="F73" s="32"/>
      <c r="G73" s="3"/>
    </row>
    <row r="74" spans="1:7" ht="18.75" hidden="1">
      <c r="A74" s="5" t="s">
        <v>9</v>
      </c>
      <c r="B74" s="112" t="s">
        <v>420</v>
      </c>
      <c r="C74" s="111">
        <v>200</v>
      </c>
      <c r="D74" s="78">
        <v>0</v>
      </c>
      <c r="E74" s="32"/>
      <c r="F74" s="32"/>
      <c r="G74" s="3"/>
    </row>
    <row r="75" spans="1:7" ht="37.5" hidden="1">
      <c r="A75" s="5" t="s">
        <v>314</v>
      </c>
      <c r="B75" s="112" t="s">
        <v>421</v>
      </c>
      <c r="C75" s="111" t="s">
        <v>7</v>
      </c>
      <c r="D75" s="78">
        <f>D76</f>
        <v>0</v>
      </c>
      <c r="E75" s="32"/>
      <c r="F75" s="32"/>
      <c r="G75" s="3"/>
    </row>
    <row r="76" spans="1:7" ht="18.75" hidden="1">
      <c r="A76" s="5" t="s">
        <v>9</v>
      </c>
      <c r="B76" s="112" t="s">
        <v>421</v>
      </c>
      <c r="C76" s="111">
        <v>200</v>
      </c>
      <c r="D76" s="78">
        <v>0</v>
      </c>
      <c r="E76" s="32"/>
      <c r="F76" s="32"/>
      <c r="G76" s="3"/>
    </row>
    <row r="77" spans="1:7" ht="37.9" customHeight="1">
      <c r="A77" s="62" t="s">
        <v>171</v>
      </c>
      <c r="B77" s="47" t="s">
        <v>247</v>
      </c>
      <c r="C77" s="48" t="s">
        <v>7</v>
      </c>
      <c r="D77" s="77">
        <f>D78+D81</f>
        <v>13</v>
      </c>
      <c r="E77" s="32"/>
      <c r="F77" s="32"/>
      <c r="G77" s="3"/>
    </row>
    <row r="78" spans="1:7" ht="36" customHeight="1">
      <c r="A78" s="52" t="s">
        <v>475</v>
      </c>
      <c r="B78" s="47" t="s">
        <v>248</v>
      </c>
      <c r="C78" s="48" t="s">
        <v>7</v>
      </c>
      <c r="D78" s="77">
        <f>D79</f>
        <v>0</v>
      </c>
      <c r="E78" s="32"/>
      <c r="F78" s="32"/>
      <c r="G78" s="3"/>
    </row>
    <row r="79" spans="1:7" ht="43.5" customHeight="1">
      <c r="A79" s="39" t="s">
        <v>256</v>
      </c>
      <c r="B79" s="38" t="s">
        <v>251</v>
      </c>
      <c r="C79" s="37" t="s">
        <v>7</v>
      </c>
      <c r="D79" s="78">
        <f>D80</f>
        <v>0</v>
      </c>
      <c r="E79" s="32"/>
      <c r="F79" s="32"/>
      <c r="G79" s="3"/>
    </row>
    <row r="80" spans="1:7" ht="33" customHeight="1">
      <c r="A80" s="5" t="s">
        <v>9</v>
      </c>
      <c r="B80" s="38" t="s">
        <v>251</v>
      </c>
      <c r="C80" s="37">
        <v>200</v>
      </c>
      <c r="D80" s="78">
        <v>0</v>
      </c>
      <c r="E80" s="32"/>
      <c r="F80" s="32"/>
      <c r="G80" s="3"/>
    </row>
    <row r="81" spans="1:11" ht="37.5">
      <c r="A81" s="102" t="s">
        <v>580</v>
      </c>
      <c r="B81" s="47" t="s">
        <v>581</v>
      </c>
      <c r="C81" s="48" t="s">
        <v>7</v>
      </c>
      <c r="D81" s="78">
        <f>D82</f>
        <v>13</v>
      </c>
      <c r="E81" s="32"/>
      <c r="F81" s="32"/>
      <c r="G81" s="3"/>
    </row>
    <row r="82" spans="1:11" ht="33" customHeight="1">
      <c r="A82" s="102" t="s">
        <v>256</v>
      </c>
      <c r="B82" s="112" t="s">
        <v>582</v>
      </c>
      <c r="C82" s="111" t="s">
        <v>7</v>
      </c>
      <c r="D82" s="78">
        <f>D83</f>
        <v>13</v>
      </c>
      <c r="E82" s="32"/>
      <c r="F82" s="32"/>
      <c r="G82" s="3"/>
    </row>
    <row r="83" spans="1:11" ht="33" customHeight="1">
      <c r="A83" s="91" t="s">
        <v>9</v>
      </c>
      <c r="B83" s="112" t="s">
        <v>582</v>
      </c>
      <c r="C83" s="111">
        <v>200</v>
      </c>
      <c r="D83" s="78">
        <v>13</v>
      </c>
      <c r="E83" s="32"/>
      <c r="F83" s="32"/>
      <c r="G83" s="3"/>
    </row>
    <row r="84" spans="1:11" ht="60.6" customHeight="1">
      <c r="A84" s="136" t="s">
        <v>435</v>
      </c>
      <c r="B84" s="47" t="s">
        <v>49</v>
      </c>
      <c r="C84" s="48" t="s">
        <v>7</v>
      </c>
      <c r="D84" s="77">
        <f>D85+D106+D89+D96</f>
        <v>16918.719999999994</v>
      </c>
      <c r="E84" s="15">
        <v>25087.35</v>
      </c>
      <c r="F84" s="15">
        <v>24518.36</v>
      </c>
      <c r="G84" s="3"/>
    </row>
    <row r="85" spans="1:11" ht="45" customHeight="1">
      <c r="A85" s="46" t="s">
        <v>436</v>
      </c>
      <c r="B85" s="47" t="s">
        <v>50</v>
      </c>
      <c r="C85" s="48" t="s">
        <v>7</v>
      </c>
      <c r="D85" s="77">
        <f>D86</f>
        <v>0</v>
      </c>
      <c r="E85" s="15">
        <v>4250.6399999999994</v>
      </c>
      <c r="F85" s="15">
        <v>5580.95</v>
      </c>
      <c r="G85" s="3"/>
    </row>
    <row r="86" spans="1:11" ht="42" customHeight="1">
      <c r="A86" s="53" t="s">
        <v>476</v>
      </c>
      <c r="B86" s="47" t="s">
        <v>51</v>
      </c>
      <c r="C86" s="48" t="s">
        <v>7</v>
      </c>
      <c r="D86" s="77">
        <f>D87</f>
        <v>0</v>
      </c>
      <c r="E86" s="32" t="e">
        <f>#REF!+#REF!+E91</f>
        <v>#REF!</v>
      </c>
      <c r="F86" s="32" t="e">
        <f>#REF!+#REF!+F91</f>
        <v>#REF!</v>
      </c>
      <c r="G86" s="3"/>
    </row>
    <row r="87" spans="1:11" ht="42" customHeight="1">
      <c r="A87" s="24" t="s">
        <v>34</v>
      </c>
      <c r="B87" s="38" t="s">
        <v>172</v>
      </c>
      <c r="C87" s="37" t="s">
        <v>7</v>
      </c>
      <c r="D87" s="78">
        <f>D88</f>
        <v>0</v>
      </c>
      <c r="E87" s="32"/>
      <c r="F87" s="32"/>
      <c r="G87" s="3"/>
    </row>
    <row r="88" spans="1:11" ht="22.5" customHeight="1">
      <c r="A88" s="24" t="s">
        <v>9</v>
      </c>
      <c r="B88" s="38" t="s">
        <v>172</v>
      </c>
      <c r="C88" s="37">
        <v>200</v>
      </c>
      <c r="D88" s="78">
        <v>0</v>
      </c>
      <c r="E88" s="32"/>
      <c r="F88" s="32"/>
      <c r="G88" s="63"/>
      <c r="H88" s="64"/>
      <c r="I88" s="64"/>
      <c r="J88" s="64"/>
      <c r="K88" s="64"/>
    </row>
    <row r="89" spans="1:11" ht="42" customHeight="1">
      <c r="A89" s="53" t="s">
        <v>478</v>
      </c>
      <c r="B89" s="47" t="s">
        <v>53</v>
      </c>
      <c r="C89" s="48" t="s">
        <v>7</v>
      </c>
      <c r="D89" s="77">
        <f>D90+D93</f>
        <v>82.28</v>
      </c>
      <c r="E89" s="32"/>
      <c r="F89" s="32"/>
      <c r="G89" s="63"/>
      <c r="H89" s="64"/>
      <c r="I89" s="64"/>
      <c r="J89" s="64"/>
      <c r="K89" s="64"/>
    </row>
    <row r="90" spans="1:11" ht="42" customHeight="1">
      <c r="A90" s="53" t="s">
        <v>173</v>
      </c>
      <c r="B90" s="47" t="s">
        <v>54</v>
      </c>
      <c r="C90" s="48" t="s">
        <v>7</v>
      </c>
      <c r="D90" s="77">
        <f>D91</f>
        <v>57.5</v>
      </c>
      <c r="E90" s="32"/>
      <c r="F90" s="32"/>
      <c r="G90" s="63"/>
      <c r="H90" s="64"/>
      <c r="I90" s="64"/>
      <c r="J90" s="64"/>
      <c r="K90" s="64"/>
    </row>
    <row r="91" spans="1:11" ht="38.25" customHeight="1">
      <c r="A91" s="26" t="s">
        <v>39</v>
      </c>
      <c r="B91" s="38" t="s">
        <v>174</v>
      </c>
      <c r="C91" s="37" t="s">
        <v>7</v>
      </c>
      <c r="D91" s="78">
        <f>D92</f>
        <v>57.5</v>
      </c>
      <c r="E91" s="15">
        <v>135.83000000000001</v>
      </c>
      <c r="F91" s="15">
        <v>131.53</v>
      </c>
      <c r="G91" s="3"/>
    </row>
    <row r="92" spans="1:11" ht="18.75">
      <c r="A92" s="24" t="s">
        <v>11</v>
      </c>
      <c r="B92" s="38" t="s">
        <v>174</v>
      </c>
      <c r="C92" s="37">
        <v>800</v>
      </c>
      <c r="D92" s="78">
        <v>57.5</v>
      </c>
      <c r="E92" s="32" t="e">
        <f>#REF!+#REF!+E128</f>
        <v>#REF!</v>
      </c>
      <c r="F92" s="32" t="e">
        <f>#REF!+#REF!+F128</f>
        <v>#REF!</v>
      </c>
      <c r="G92" s="3"/>
    </row>
    <row r="93" spans="1:11" ht="37.5">
      <c r="A93" s="53" t="s">
        <v>159</v>
      </c>
      <c r="B93" s="47" t="s">
        <v>175</v>
      </c>
      <c r="C93" s="48" t="s">
        <v>7</v>
      </c>
      <c r="D93" s="77">
        <f>D94</f>
        <v>24.78</v>
      </c>
      <c r="E93" s="32"/>
      <c r="F93" s="32"/>
      <c r="G93" s="3"/>
    </row>
    <row r="94" spans="1:11" ht="37.5">
      <c r="A94" s="24" t="s">
        <v>52</v>
      </c>
      <c r="B94" s="38" t="s">
        <v>176</v>
      </c>
      <c r="C94" s="37" t="s">
        <v>7</v>
      </c>
      <c r="D94" s="78">
        <f>D95</f>
        <v>24.78</v>
      </c>
      <c r="E94" s="32"/>
      <c r="F94" s="32"/>
      <c r="G94" s="3"/>
    </row>
    <row r="95" spans="1:11" ht="18.75">
      <c r="A95" s="24" t="s">
        <v>9</v>
      </c>
      <c r="B95" s="38" t="s">
        <v>176</v>
      </c>
      <c r="C95" s="37">
        <v>200</v>
      </c>
      <c r="D95" s="78">
        <v>24.78</v>
      </c>
      <c r="E95" s="32"/>
      <c r="F95" s="32"/>
      <c r="G95" s="3"/>
    </row>
    <row r="96" spans="1:11" ht="56.25">
      <c r="A96" s="53" t="s">
        <v>378</v>
      </c>
      <c r="B96" s="47" t="s">
        <v>382</v>
      </c>
      <c r="C96" s="48" t="s">
        <v>7</v>
      </c>
      <c r="D96" s="77">
        <f>D97+D100+D103</f>
        <v>10</v>
      </c>
      <c r="E96" s="32"/>
      <c r="F96" s="32"/>
      <c r="G96" s="3"/>
    </row>
    <row r="97" spans="1:7" ht="37.5">
      <c r="A97" s="53" t="s">
        <v>379</v>
      </c>
      <c r="B97" s="47" t="s">
        <v>381</v>
      </c>
      <c r="C97" s="48" t="s">
        <v>7</v>
      </c>
      <c r="D97" s="77">
        <f>D98</f>
        <v>0</v>
      </c>
      <c r="E97" s="32"/>
      <c r="F97" s="32"/>
      <c r="G97" s="3"/>
    </row>
    <row r="98" spans="1:7" ht="37.5">
      <c r="A98" s="24" t="s">
        <v>479</v>
      </c>
      <c r="B98" s="112" t="s">
        <v>380</v>
      </c>
      <c r="C98" s="111" t="s">
        <v>7</v>
      </c>
      <c r="D98" s="78">
        <f>D99</f>
        <v>0</v>
      </c>
      <c r="E98" s="32"/>
      <c r="F98" s="32"/>
      <c r="G98" s="3"/>
    </row>
    <row r="99" spans="1:7" ht="18.75">
      <c r="A99" s="24" t="s">
        <v>9</v>
      </c>
      <c r="B99" s="112" t="s">
        <v>380</v>
      </c>
      <c r="C99" s="111">
        <v>200</v>
      </c>
      <c r="D99" s="78">
        <v>0</v>
      </c>
      <c r="E99" s="32"/>
      <c r="F99" s="32"/>
      <c r="G99" s="3"/>
    </row>
    <row r="100" spans="1:7" ht="39" customHeight="1">
      <c r="A100" s="53" t="s">
        <v>383</v>
      </c>
      <c r="B100" s="47" t="s">
        <v>384</v>
      </c>
      <c r="C100" s="111" t="s">
        <v>7</v>
      </c>
      <c r="D100" s="77">
        <f>D101</f>
        <v>10</v>
      </c>
      <c r="E100" s="32"/>
      <c r="F100" s="32"/>
      <c r="G100" s="3"/>
    </row>
    <row r="101" spans="1:7" ht="37.5">
      <c r="A101" s="24" t="s">
        <v>480</v>
      </c>
      <c r="B101" s="112" t="s">
        <v>385</v>
      </c>
      <c r="C101" s="48" t="s">
        <v>7</v>
      </c>
      <c r="D101" s="78">
        <f>D102</f>
        <v>10</v>
      </c>
      <c r="E101" s="32"/>
      <c r="F101" s="32"/>
      <c r="G101" s="3"/>
    </row>
    <row r="102" spans="1:7" ht="18.75">
      <c r="A102" s="24" t="s">
        <v>9</v>
      </c>
      <c r="B102" s="112" t="s">
        <v>385</v>
      </c>
      <c r="C102" s="111">
        <v>200</v>
      </c>
      <c r="D102" s="78">
        <v>10</v>
      </c>
      <c r="E102" s="32"/>
      <c r="F102" s="32"/>
      <c r="G102" s="3"/>
    </row>
    <row r="103" spans="1:7" ht="18.75">
      <c r="A103" s="53" t="s">
        <v>386</v>
      </c>
      <c r="B103" s="47" t="s">
        <v>388</v>
      </c>
      <c r="C103" s="48" t="s">
        <v>7</v>
      </c>
      <c r="D103" s="77">
        <f>D104</f>
        <v>0</v>
      </c>
      <c r="E103" s="32"/>
      <c r="F103" s="32"/>
      <c r="G103" s="3"/>
    </row>
    <row r="104" spans="1:7" ht="18.75">
      <c r="A104" s="24" t="s">
        <v>387</v>
      </c>
      <c r="B104" s="112" t="s">
        <v>481</v>
      </c>
      <c r="C104" s="111" t="s">
        <v>7</v>
      </c>
      <c r="D104" s="78">
        <f>D105</f>
        <v>0</v>
      </c>
      <c r="E104" s="32"/>
      <c r="F104" s="32"/>
      <c r="G104" s="3"/>
    </row>
    <row r="105" spans="1:7" ht="18.75">
      <c r="A105" s="24" t="s">
        <v>9</v>
      </c>
      <c r="B105" s="112" t="s">
        <v>481</v>
      </c>
      <c r="C105" s="111">
        <v>200</v>
      </c>
      <c r="D105" s="78">
        <v>0</v>
      </c>
      <c r="E105" s="32"/>
      <c r="F105" s="32"/>
      <c r="G105" s="3"/>
    </row>
    <row r="106" spans="1:7" ht="37.5">
      <c r="A106" s="53" t="s">
        <v>437</v>
      </c>
      <c r="B106" s="47" t="s">
        <v>346</v>
      </c>
      <c r="C106" s="48" t="s">
        <v>7</v>
      </c>
      <c r="D106" s="77">
        <f>D107+D117+D122+D125</f>
        <v>16826.439999999995</v>
      </c>
      <c r="E106" s="32"/>
      <c r="F106" s="32"/>
      <c r="G106" s="3"/>
    </row>
    <row r="107" spans="1:7" ht="37.5">
      <c r="A107" s="53" t="s">
        <v>438</v>
      </c>
      <c r="B107" s="47" t="s">
        <v>347</v>
      </c>
      <c r="C107" s="48" t="s">
        <v>7</v>
      </c>
      <c r="D107" s="77">
        <f>D108+D112+D114</f>
        <v>8702.85</v>
      </c>
      <c r="E107" s="32"/>
      <c r="F107" s="32"/>
      <c r="G107" s="3"/>
    </row>
    <row r="108" spans="1:7" ht="56.25">
      <c r="A108" s="24" t="s">
        <v>25</v>
      </c>
      <c r="B108" s="112" t="s">
        <v>348</v>
      </c>
      <c r="C108" s="37" t="s">
        <v>7</v>
      </c>
      <c r="D108" s="78">
        <f>D109+D110+D111</f>
        <v>1089.52</v>
      </c>
      <c r="E108" s="32"/>
      <c r="F108" s="32"/>
      <c r="G108" s="3"/>
    </row>
    <row r="109" spans="1:7" ht="56.25">
      <c r="A109" s="5" t="s">
        <v>17</v>
      </c>
      <c r="B109" s="112" t="s">
        <v>348</v>
      </c>
      <c r="C109" s="37">
        <v>100</v>
      </c>
      <c r="D109" s="78">
        <v>108.03</v>
      </c>
      <c r="E109" s="32"/>
      <c r="F109" s="32"/>
      <c r="G109" s="3"/>
    </row>
    <row r="110" spans="1:7" ht="18.75">
      <c r="A110" s="24" t="s">
        <v>9</v>
      </c>
      <c r="B110" s="112" t="s">
        <v>348</v>
      </c>
      <c r="C110" s="37">
        <v>200</v>
      </c>
      <c r="D110" s="78">
        <v>959.79</v>
      </c>
      <c r="E110" s="32"/>
      <c r="F110" s="32"/>
      <c r="G110" s="3"/>
    </row>
    <row r="111" spans="1:7" ht="18.75">
      <c r="A111" s="24" t="s">
        <v>11</v>
      </c>
      <c r="B111" s="112" t="s">
        <v>348</v>
      </c>
      <c r="C111" s="37">
        <v>800</v>
      </c>
      <c r="D111" s="78">
        <v>21.7</v>
      </c>
      <c r="E111" s="32"/>
      <c r="F111" s="32"/>
      <c r="G111" s="3"/>
    </row>
    <row r="112" spans="1:7" ht="37.5">
      <c r="A112" s="24" t="s">
        <v>26</v>
      </c>
      <c r="B112" s="112" t="s">
        <v>349</v>
      </c>
      <c r="C112" s="37" t="s">
        <v>7</v>
      </c>
      <c r="D112" s="78">
        <f>D113</f>
        <v>5393.83</v>
      </c>
      <c r="E112" s="32"/>
      <c r="F112" s="32"/>
      <c r="G112" s="3"/>
    </row>
    <row r="113" spans="1:7" ht="56.25">
      <c r="A113" s="5" t="s">
        <v>17</v>
      </c>
      <c r="B113" s="112" t="s">
        <v>349</v>
      </c>
      <c r="C113" s="37">
        <v>100</v>
      </c>
      <c r="D113" s="78">
        <v>5393.83</v>
      </c>
      <c r="E113" s="32"/>
      <c r="F113" s="32"/>
      <c r="G113" s="3"/>
    </row>
    <row r="114" spans="1:7" ht="37.5">
      <c r="A114" s="24" t="s">
        <v>24</v>
      </c>
      <c r="B114" s="112" t="s">
        <v>350</v>
      </c>
      <c r="C114" s="37" t="s">
        <v>7</v>
      </c>
      <c r="D114" s="78">
        <f>D115+D116</f>
        <v>2219.5</v>
      </c>
      <c r="E114" s="32"/>
      <c r="F114" s="32"/>
      <c r="G114" s="3"/>
    </row>
    <row r="115" spans="1:7" ht="56.25">
      <c r="A115" s="5" t="s">
        <v>17</v>
      </c>
      <c r="B115" s="112" t="s">
        <v>350</v>
      </c>
      <c r="C115" s="37">
        <v>100</v>
      </c>
      <c r="D115" s="78">
        <v>2094.27</v>
      </c>
      <c r="E115" s="32"/>
      <c r="F115" s="32"/>
      <c r="G115" s="3"/>
    </row>
    <row r="116" spans="1:7" ht="18.75">
      <c r="A116" s="24" t="s">
        <v>9</v>
      </c>
      <c r="B116" s="112" t="s">
        <v>350</v>
      </c>
      <c r="C116" s="37">
        <v>200</v>
      </c>
      <c r="D116" s="78">
        <v>125.23</v>
      </c>
      <c r="E116" s="32"/>
      <c r="F116" s="32"/>
      <c r="G116" s="3"/>
    </row>
    <row r="117" spans="1:7" ht="18.75">
      <c r="A117" s="53" t="s">
        <v>439</v>
      </c>
      <c r="B117" s="47" t="s">
        <v>351</v>
      </c>
      <c r="C117" s="48"/>
      <c r="D117" s="77">
        <f>D120+D118</f>
        <v>8065.82</v>
      </c>
      <c r="E117" s="32"/>
      <c r="F117" s="32"/>
      <c r="G117" s="3"/>
    </row>
    <row r="118" spans="1:7" ht="42.75" customHeight="1">
      <c r="A118" s="92" t="s">
        <v>358</v>
      </c>
      <c r="B118" s="112" t="s">
        <v>357</v>
      </c>
      <c r="C118" s="108" t="s">
        <v>7</v>
      </c>
      <c r="D118" s="78">
        <f>D119</f>
        <v>8000</v>
      </c>
      <c r="E118" s="32"/>
      <c r="F118" s="32"/>
      <c r="G118" s="3"/>
    </row>
    <row r="119" spans="1:7" ht="24.75" customHeight="1">
      <c r="A119" s="24" t="s">
        <v>11</v>
      </c>
      <c r="B119" s="112" t="s">
        <v>357</v>
      </c>
      <c r="C119" s="108">
        <v>800</v>
      </c>
      <c r="D119" s="78">
        <v>8000</v>
      </c>
      <c r="E119" s="32"/>
      <c r="F119" s="32"/>
      <c r="G119" s="3"/>
    </row>
    <row r="120" spans="1:7" ht="40.5" customHeight="1">
      <c r="A120" s="24" t="s">
        <v>157</v>
      </c>
      <c r="B120" s="112" t="s">
        <v>352</v>
      </c>
      <c r="C120" s="37" t="s">
        <v>7</v>
      </c>
      <c r="D120" s="78">
        <f>D121</f>
        <v>65.819999999999993</v>
      </c>
      <c r="E120" s="32"/>
      <c r="F120" s="32"/>
      <c r="G120" s="3"/>
    </row>
    <row r="121" spans="1:7" ht="18.75">
      <c r="A121" s="24" t="s">
        <v>9</v>
      </c>
      <c r="B121" s="112" t="s">
        <v>352</v>
      </c>
      <c r="C121" s="37">
        <v>200</v>
      </c>
      <c r="D121" s="78">
        <v>65.819999999999993</v>
      </c>
      <c r="E121" s="32"/>
      <c r="F121" s="32"/>
      <c r="G121" s="3"/>
    </row>
    <row r="122" spans="1:7" ht="18.75">
      <c r="A122" s="53" t="s">
        <v>440</v>
      </c>
      <c r="B122" s="47" t="s">
        <v>353</v>
      </c>
      <c r="C122" s="48"/>
      <c r="D122" s="77">
        <f>D123</f>
        <v>26.1</v>
      </c>
      <c r="E122" s="32"/>
      <c r="F122" s="32"/>
      <c r="G122" s="3"/>
    </row>
    <row r="123" spans="1:7" ht="79.5" customHeight="1">
      <c r="A123" s="65" t="s">
        <v>556</v>
      </c>
      <c r="B123" s="112" t="s">
        <v>356</v>
      </c>
      <c r="C123" s="37" t="s">
        <v>7</v>
      </c>
      <c r="D123" s="78">
        <f>D124</f>
        <v>26.1</v>
      </c>
      <c r="E123" s="32"/>
      <c r="F123" s="32"/>
      <c r="G123" s="3"/>
    </row>
    <row r="124" spans="1:7" ht="21.75" customHeight="1">
      <c r="A124" s="24" t="s">
        <v>11</v>
      </c>
      <c r="B124" s="112" t="s">
        <v>356</v>
      </c>
      <c r="C124" s="37">
        <v>800</v>
      </c>
      <c r="D124" s="78">
        <v>26.1</v>
      </c>
      <c r="E124" s="32"/>
      <c r="F124" s="32"/>
      <c r="G124" s="3"/>
    </row>
    <row r="125" spans="1:7" ht="37.5">
      <c r="A125" s="53" t="s">
        <v>441</v>
      </c>
      <c r="B125" s="47" t="s">
        <v>354</v>
      </c>
      <c r="C125" s="48"/>
      <c r="D125" s="77">
        <f>D126</f>
        <v>31.67</v>
      </c>
      <c r="E125" s="32"/>
      <c r="F125" s="32"/>
      <c r="G125" s="3"/>
    </row>
    <row r="126" spans="1:7" ht="98.25" customHeight="1">
      <c r="A126" s="92" t="s">
        <v>359</v>
      </c>
      <c r="B126" s="112" t="s">
        <v>355</v>
      </c>
      <c r="C126" s="37" t="s">
        <v>7</v>
      </c>
      <c r="D126" s="78">
        <f>D127</f>
        <v>31.67</v>
      </c>
      <c r="E126" s="32"/>
      <c r="F126" s="32"/>
      <c r="G126" s="3"/>
    </row>
    <row r="127" spans="1:7" ht="24.75" customHeight="1">
      <c r="A127" s="24" t="s">
        <v>11</v>
      </c>
      <c r="B127" s="112" t="s">
        <v>355</v>
      </c>
      <c r="C127" s="37">
        <v>800</v>
      </c>
      <c r="D127" s="78">
        <v>31.67</v>
      </c>
      <c r="E127" s="32"/>
      <c r="F127" s="32"/>
      <c r="G127" s="3"/>
    </row>
    <row r="128" spans="1:7" ht="105.75" customHeight="1">
      <c r="A128" s="120" t="s">
        <v>442</v>
      </c>
      <c r="B128" s="47" t="s">
        <v>55</v>
      </c>
      <c r="C128" s="48" t="s">
        <v>7</v>
      </c>
      <c r="D128" s="77">
        <f>D129</f>
        <v>13598.079999999998</v>
      </c>
      <c r="E128" s="15">
        <v>25176.01</v>
      </c>
      <c r="F128" s="15">
        <v>27693.42</v>
      </c>
      <c r="G128" s="3"/>
    </row>
    <row r="129" spans="1:7" ht="43.5" customHeight="1">
      <c r="A129" s="49" t="s">
        <v>443</v>
      </c>
      <c r="B129" s="47" t="s">
        <v>56</v>
      </c>
      <c r="C129" s="48" t="s">
        <v>7</v>
      </c>
      <c r="D129" s="77">
        <f>D130</f>
        <v>13598.079999999998</v>
      </c>
      <c r="E129" s="15"/>
      <c r="F129" s="15"/>
      <c r="G129" s="3"/>
    </row>
    <row r="130" spans="1:7" ht="37.5">
      <c r="A130" s="42" t="s">
        <v>57</v>
      </c>
      <c r="B130" s="38" t="s">
        <v>58</v>
      </c>
      <c r="C130" s="37" t="s">
        <v>7</v>
      </c>
      <c r="D130" s="78">
        <f>D131+D132+D133</f>
        <v>13598.079999999998</v>
      </c>
      <c r="E130" s="15"/>
      <c r="F130" s="15"/>
      <c r="G130" s="3"/>
    </row>
    <row r="131" spans="1:7" ht="56.25">
      <c r="A131" s="26" t="s">
        <v>17</v>
      </c>
      <c r="B131" s="38" t="s">
        <v>58</v>
      </c>
      <c r="C131" s="37">
        <v>100</v>
      </c>
      <c r="D131" s="78">
        <v>11621.46</v>
      </c>
      <c r="E131" s="15"/>
      <c r="F131" s="15"/>
      <c r="G131" s="3"/>
    </row>
    <row r="132" spans="1:7" ht="18.75">
      <c r="A132" s="26" t="s">
        <v>9</v>
      </c>
      <c r="B132" s="38" t="s">
        <v>58</v>
      </c>
      <c r="C132" s="37">
        <v>200</v>
      </c>
      <c r="D132" s="78">
        <v>1646.81</v>
      </c>
      <c r="E132" s="15"/>
      <c r="F132" s="15"/>
      <c r="G132" s="3"/>
    </row>
    <row r="133" spans="1:7" ht="18.75">
      <c r="A133" s="26" t="s">
        <v>11</v>
      </c>
      <c r="B133" s="38" t="s">
        <v>58</v>
      </c>
      <c r="C133" s="37">
        <v>800</v>
      </c>
      <c r="D133" s="78">
        <v>329.81</v>
      </c>
      <c r="E133" s="15"/>
      <c r="F133" s="15"/>
      <c r="G133" s="3"/>
    </row>
    <row r="134" spans="1:7" ht="84.75" customHeight="1">
      <c r="A134" s="130" t="s">
        <v>257</v>
      </c>
      <c r="B134" s="47" t="s">
        <v>216</v>
      </c>
      <c r="C134" s="48" t="s">
        <v>7</v>
      </c>
      <c r="D134" s="77">
        <f>D135+D141+D144+D147+D152+D156+D160</f>
        <v>44298.31</v>
      </c>
      <c r="E134" s="15"/>
      <c r="F134" s="15"/>
      <c r="G134" s="3"/>
    </row>
    <row r="135" spans="1:7" ht="37.5">
      <c r="A135" s="46" t="s">
        <v>260</v>
      </c>
      <c r="B135" s="47" t="s">
        <v>235</v>
      </c>
      <c r="C135" s="48" t="s">
        <v>7</v>
      </c>
      <c r="D135" s="77">
        <f>D136</f>
        <v>327.52</v>
      </c>
      <c r="E135" s="15"/>
      <c r="F135" s="15"/>
      <c r="G135" s="3"/>
    </row>
    <row r="136" spans="1:7" ht="37.5">
      <c r="A136" s="46" t="s">
        <v>261</v>
      </c>
      <c r="B136" s="47" t="s">
        <v>262</v>
      </c>
      <c r="C136" s="48" t="s">
        <v>7</v>
      </c>
      <c r="D136" s="77">
        <f>D137</f>
        <v>327.52</v>
      </c>
      <c r="E136" s="15"/>
      <c r="F136" s="15"/>
      <c r="G136" s="3"/>
    </row>
    <row r="137" spans="1:7" ht="18.75">
      <c r="A137" s="26" t="s">
        <v>482</v>
      </c>
      <c r="B137" s="38" t="s">
        <v>263</v>
      </c>
      <c r="C137" s="37" t="s">
        <v>7</v>
      </c>
      <c r="D137" s="78">
        <f>D138+D139</f>
        <v>327.52</v>
      </c>
      <c r="E137" s="15"/>
      <c r="F137" s="15"/>
      <c r="G137" s="3"/>
    </row>
    <row r="138" spans="1:7" ht="18.75">
      <c r="A138" s="26" t="s">
        <v>9</v>
      </c>
      <c r="B138" s="38" t="s">
        <v>263</v>
      </c>
      <c r="C138" s="37">
        <v>200</v>
      </c>
      <c r="D138" s="78">
        <v>157.52000000000001</v>
      </c>
      <c r="E138" s="15"/>
      <c r="F138" s="15"/>
      <c r="G138" s="3"/>
    </row>
    <row r="139" spans="1:7" ht="18.75">
      <c r="A139" s="24" t="s">
        <v>11</v>
      </c>
      <c r="B139" s="112" t="s">
        <v>263</v>
      </c>
      <c r="C139" s="111">
        <v>800</v>
      </c>
      <c r="D139" s="78">
        <v>170</v>
      </c>
      <c r="E139" s="15"/>
      <c r="F139" s="15"/>
      <c r="G139" s="3"/>
    </row>
    <row r="140" spans="1:7" ht="36.75" customHeight="1">
      <c r="A140" s="26" t="s">
        <v>341</v>
      </c>
      <c r="B140" s="47" t="s">
        <v>342</v>
      </c>
      <c r="C140" s="111"/>
      <c r="D140" s="77">
        <f>D141+D144+D147+D152</f>
        <v>33156.870000000003</v>
      </c>
      <c r="E140" s="15"/>
      <c r="F140" s="15"/>
      <c r="G140" s="3"/>
    </row>
    <row r="141" spans="1:7" ht="18.75">
      <c r="A141" s="46" t="s">
        <v>230</v>
      </c>
      <c r="B141" s="47" t="s">
        <v>227</v>
      </c>
      <c r="C141" s="48" t="s">
        <v>7</v>
      </c>
      <c r="D141" s="77">
        <f>D142</f>
        <v>281.58999999999997</v>
      </c>
      <c r="E141" s="15"/>
      <c r="F141" s="15"/>
      <c r="G141" s="3"/>
    </row>
    <row r="142" spans="1:7" ht="18.75">
      <c r="A142" s="26" t="s">
        <v>231</v>
      </c>
      <c r="B142" s="38" t="s">
        <v>264</v>
      </c>
      <c r="C142" s="37" t="s">
        <v>7</v>
      </c>
      <c r="D142" s="78">
        <f>D143</f>
        <v>281.58999999999997</v>
      </c>
      <c r="E142" s="15"/>
      <c r="F142" s="15"/>
      <c r="G142" s="3"/>
    </row>
    <row r="143" spans="1:7" ht="18.75">
      <c r="A143" s="26" t="s">
        <v>222</v>
      </c>
      <c r="B143" s="38" t="s">
        <v>264</v>
      </c>
      <c r="C143" s="37">
        <v>200</v>
      </c>
      <c r="D143" s="78">
        <v>281.58999999999997</v>
      </c>
      <c r="E143" s="15"/>
      <c r="F143" s="15"/>
      <c r="G143" s="3"/>
    </row>
    <row r="144" spans="1:7" ht="18.75">
      <c r="A144" s="46" t="s">
        <v>233</v>
      </c>
      <c r="B144" s="47" t="s">
        <v>232</v>
      </c>
      <c r="C144" s="48" t="s">
        <v>7</v>
      </c>
      <c r="D144" s="77">
        <f>D145</f>
        <v>1024.97</v>
      </c>
      <c r="E144" s="15"/>
      <c r="F144" s="15"/>
      <c r="G144" s="3"/>
    </row>
    <row r="145" spans="1:10" ht="18.75">
      <c r="A145" s="26" t="s">
        <v>265</v>
      </c>
      <c r="B145" s="38" t="s">
        <v>266</v>
      </c>
      <c r="C145" s="37" t="s">
        <v>7</v>
      </c>
      <c r="D145" s="78">
        <f>D146</f>
        <v>1024.97</v>
      </c>
      <c r="E145" s="15"/>
      <c r="F145" s="15"/>
      <c r="G145" s="3"/>
    </row>
    <row r="146" spans="1:10" ht="18.75">
      <c r="A146" s="26" t="s">
        <v>222</v>
      </c>
      <c r="B146" s="38" t="s">
        <v>266</v>
      </c>
      <c r="C146" s="37">
        <v>200</v>
      </c>
      <c r="D146" s="78">
        <v>1024.97</v>
      </c>
      <c r="E146" s="15"/>
      <c r="F146" s="15"/>
      <c r="G146" s="3"/>
    </row>
    <row r="147" spans="1:10" ht="37.5">
      <c r="A147" s="46" t="s">
        <v>249</v>
      </c>
      <c r="B147" s="47" t="s">
        <v>234</v>
      </c>
      <c r="C147" s="48" t="s">
        <v>7</v>
      </c>
      <c r="D147" s="77">
        <f>D148+D150</f>
        <v>15429.73</v>
      </c>
      <c r="E147" s="15"/>
      <c r="F147" s="15"/>
      <c r="G147" s="3"/>
    </row>
    <row r="148" spans="1:10" ht="37.5">
      <c r="A148" s="65" t="s">
        <v>324</v>
      </c>
      <c r="B148" s="38" t="s">
        <v>252</v>
      </c>
      <c r="C148" s="37" t="s">
        <v>7</v>
      </c>
      <c r="D148" s="78">
        <f>D149</f>
        <v>13665.9</v>
      </c>
      <c r="E148" s="15"/>
      <c r="F148" s="15"/>
      <c r="G148" s="3"/>
    </row>
    <row r="149" spans="1:10" ht="18.75">
      <c r="A149" s="26" t="s">
        <v>222</v>
      </c>
      <c r="B149" s="38" t="s">
        <v>252</v>
      </c>
      <c r="C149" s="37">
        <v>200</v>
      </c>
      <c r="D149" s="78">
        <v>13665.9</v>
      </c>
      <c r="E149" s="15"/>
      <c r="F149" s="15"/>
      <c r="G149" s="3"/>
    </row>
    <row r="150" spans="1:10" ht="37.5">
      <c r="A150" s="65" t="s">
        <v>324</v>
      </c>
      <c r="B150" s="112" t="s">
        <v>410</v>
      </c>
      <c r="C150" s="111" t="s">
        <v>7</v>
      </c>
      <c r="D150" s="78">
        <f>D151</f>
        <v>1763.83</v>
      </c>
      <c r="E150" s="15"/>
      <c r="F150" s="15"/>
      <c r="G150" s="3"/>
    </row>
    <row r="151" spans="1:10" ht="18.75">
      <c r="A151" s="26" t="s">
        <v>222</v>
      </c>
      <c r="B151" s="112" t="s">
        <v>410</v>
      </c>
      <c r="C151" s="111">
        <v>200</v>
      </c>
      <c r="D151" s="78">
        <v>1763.83</v>
      </c>
      <c r="E151" s="15"/>
      <c r="F151" s="15"/>
      <c r="G151" s="3"/>
      <c r="J151" s="2">
        <v>857.04</v>
      </c>
    </row>
    <row r="152" spans="1:10" ht="18.75">
      <c r="A152" s="46" t="s">
        <v>223</v>
      </c>
      <c r="B152" s="47" t="s">
        <v>224</v>
      </c>
      <c r="C152" s="48" t="s">
        <v>7</v>
      </c>
      <c r="D152" s="77">
        <f>D153</f>
        <v>16420.580000000002</v>
      </c>
      <c r="E152" s="15"/>
      <c r="F152" s="15"/>
      <c r="G152" s="3"/>
    </row>
    <row r="153" spans="1:10" ht="18.75">
      <c r="A153" s="26" t="s">
        <v>267</v>
      </c>
      <c r="B153" s="38" t="s">
        <v>225</v>
      </c>
      <c r="C153" s="37" t="s">
        <v>7</v>
      </c>
      <c r="D153" s="78">
        <f>D154+D155</f>
        <v>16420.580000000002</v>
      </c>
      <c r="E153" s="15"/>
      <c r="F153" s="15"/>
      <c r="G153" s="3"/>
    </row>
    <row r="154" spans="1:10" ht="18.75">
      <c r="A154" s="26" t="s">
        <v>222</v>
      </c>
      <c r="B154" s="38" t="s">
        <v>225</v>
      </c>
      <c r="C154" s="37">
        <v>200</v>
      </c>
      <c r="D154" s="78">
        <v>16420.580000000002</v>
      </c>
      <c r="E154" s="15"/>
      <c r="F154" s="15"/>
      <c r="G154" s="3"/>
    </row>
    <row r="155" spans="1:10" ht="37.5">
      <c r="A155" s="26" t="s">
        <v>166</v>
      </c>
      <c r="B155" s="38" t="s">
        <v>225</v>
      </c>
      <c r="C155" s="37">
        <v>400</v>
      </c>
      <c r="D155" s="78">
        <v>0</v>
      </c>
      <c r="E155" s="15"/>
      <c r="F155" s="15"/>
      <c r="G155" s="3"/>
    </row>
    <row r="156" spans="1:10" ht="37.5">
      <c r="A156" s="46" t="s">
        <v>217</v>
      </c>
      <c r="B156" s="47" t="s">
        <v>219</v>
      </c>
      <c r="C156" s="48" t="s">
        <v>7</v>
      </c>
      <c r="D156" s="77">
        <f>D157</f>
        <v>9092.1299999999992</v>
      </c>
      <c r="E156" s="15"/>
      <c r="F156" s="15"/>
      <c r="G156" s="3"/>
    </row>
    <row r="157" spans="1:10" ht="37.5">
      <c r="A157" s="26" t="s">
        <v>258</v>
      </c>
      <c r="B157" s="38" t="s">
        <v>220</v>
      </c>
      <c r="C157" s="37" t="s">
        <v>7</v>
      </c>
      <c r="D157" s="78">
        <f>D158</f>
        <v>9092.1299999999992</v>
      </c>
      <c r="E157" s="15"/>
      <c r="F157" s="15"/>
      <c r="G157" s="3"/>
    </row>
    <row r="158" spans="1:10" ht="18.75">
      <c r="A158" s="26" t="s">
        <v>259</v>
      </c>
      <c r="B158" s="38" t="s">
        <v>221</v>
      </c>
      <c r="C158" s="37" t="s">
        <v>7</v>
      </c>
      <c r="D158" s="78">
        <f>D159</f>
        <v>9092.1299999999992</v>
      </c>
      <c r="E158" s="15"/>
      <c r="F158" s="15"/>
      <c r="G158" s="3"/>
    </row>
    <row r="159" spans="1:10" ht="18.75">
      <c r="A159" s="26" t="s">
        <v>222</v>
      </c>
      <c r="B159" s="38" t="s">
        <v>221</v>
      </c>
      <c r="C159" s="37">
        <v>200</v>
      </c>
      <c r="D159" s="78">
        <v>9092.1299999999992</v>
      </c>
      <c r="E159" s="15"/>
      <c r="F159" s="15"/>
      <c r="G159" s="3"/>
    </row>
    <row r="160" spans="1:10" ht="37.5">
      <c r="A160" s="46" t="s">
        <v>269</v>
      </c>
      <c r="B160" s="47" t="s">
        <v>270</v>
      </c>
      <c r="C160" s="48" t="s">
        <v>7</v>
      </c>
      <c r="D160" s="77">
        <f>D161</f>
        <v>1721.79</v>
      </c>
      <c r="E160" s="15"/>
      <c r="F160" s="15"/>
      <c r="G160" s="3"/>
    </row>
    <row r="161" spans="1:10" ht="75">
      <c r="A161" s="65" t="s">
        <v>376</v>
      </c>
      <c r="B161" s="112" t="s">
        <v>290</v>
      </c>
      <c r="C161" s="101" t="s">
        <v>7</v>
      </c>
      <c r="D161" s="78">
        <f>D162</f>
        <v>1721.79</v>
      </c>
      <c r="E161" s="15"/>
      <c r="F161" s="15"/>
      <c r="G161" s="3"/>
    </row>
    <row r="162" spans="1:10" ht="18.75">
      <c r="A162" s="26" t="s">
        <v>10</v>
      </c>
      <c r="B162" s="112" t="s">
        <v>290</v>
      </c>
      <c r="C162" s="101">
        <v>300</v>
      </c>
      <c r="D162" s="78">
        <f>1805.7-83.91</f>
        <v>1721.79</v>
      </c>
      <c r="E162" s="15"/>
      <c r="F162" s="15"/>
      <c r="G162" s="3"/>
    </row>
    <row r="163" spans="1:10" ht="75">
      <c r="A163" s="130" t="s">
        <v>444</v>
      </c>
      <c r="B163" s="47" t="s">
        <v>218</v>
      </c>
      <c r="C163" s="48" t="s">
        <v>7</v>
      </c>
      <c r="D163" s="77">
        <f>D164+D167</f>
        <v>22869.119999999999</v>
      </c>
      <c r="E163" s="15"/>
      <c r="F163" s="15"/>
      <c r="G163" s="3"/>
    </row>
    <row r="164" spans="1:10" ht="37.5">
      <c r="A164" s="135" t="s">
        <v>503</v>
      </c>
      <c r="B164" s="47" t="s">
        <v>330</v>
      </c>
      <c r="C164" s="48" t="s">
        <v>7</v>
      </c>
      <c r="D164" s="77">
        <f>D165+D170</f>
        <v>22869.119999999999</v>
      </c>
      <c r="E164" s="15"/>
      <c r="F164" s="15"/>
      <c r="G164" s="3"/>
    </row>
    <row r="165" spans="1:10" ht="35.25" customHeight="1">
      <c r="A165" s="26" t="s">
        <v>405</v>
      </c>
      <c r="B165" s="112" t="s">
        <v>331</v>
      </c>
      <c r="C165" s="37" t="s">
        <v>7</v>
      </c>
      <c r="D165" s="78">
        <f>D166</f>
        <v>0</v>
      </c>
      <c r="E165" s="15"/>
      <c r="F165" s="15"/>
      <c r="G165" s="3"/>
    </row>
    <row r="166" spans="1:10" ht="26.25" customHeight="1">
      <c r="A166" s="119" t="s">
        <v>222</v>
      </c>
      <c r="B166" s="112" t="s">
        <v>331</v>
      </c>
      <c r="C166" s="37">
        <v>200</v>
      </c>
      <c r="D166" s="78">
        <v>0</v>
      </c>
      <c r="E166" s="15"/>
      <c r="F166" s="15"/>
      <c r="G166" s="3"/>
    </row>
    <row r="167" spans="1:10" ht="0.75" customHeight="1">
      <c r="A167" s="118" t="s">
        <v>329</v>
      </c>
      <c r="B167" s="47" t="s">
        <v>229</v>
      </c>
      <c r="C167" s="48" t="s">
        <v>7</v>
      </c>
      <c r="D167" s="77">
        <f>D168</f>
        <v>0</v>
      </c>
      <c r="E167" s="15"/>
      <c r="F167" s="15"/>
      <c r="G167" s="3"/>
    </row>
    <row r="168" spans="1:10" ht="33" hidden="1" customHeight="1">
      <c r="A168" s="26" t="s">
        <v>228</v>
      </c>
      <c r="B168" s="38" t="s">
        <v>268</v>
      </c>
      <c r="C168" s="37" t="s">
        <v>7</v>
      </c>
      <c r="D168" s="78">
        <f>D169</f>
        <v>0</v>
      </c>
      <c r="E168" s="15"/>
      <c r="F168" s="15"/>
      <c r="G168" s="3"/>
    </row>
    <row r="169" spans="1:10" ht="27.75" hidden="1" customHeight="1">
      <c r="A169" s="26" t="s">
        <v>222</v>
      </c>
      <c r="B169" s="38" t="s">
        <v>268</v>
      </c>
      <c r="C169" s="37">
        <v>200</v>
      </c>
      <c r="D169" s="78">
        <v>0</v>
      </c>
      <c r="E169" s="15"/>
      <c r="F169" s="15"/>
      <c r="G169" s="3"/>
    </row>
    <row r="170" spans="1:10" ht="27.75" customHeight="1">
      <c r="A170" s="26" t="s">
        <v>405</v>
      </c>
      <c r="B170" s="112" t="s">
        <v>557</v>
      </c>
      <c r="C170" s="111" t="s">
        <v>7</v>
      </c>
      <c r="D170" s="78">
        <f>D171</f>
        <v>22869.119999999999</v>
      </c>
      <c r="E170" s="15"/>
      <c r="F170" s="15"/>
      <c r="G170" s="3"/>
    </row>
    <row r="171" spans="1:10" ht="27.75" customHeight="1">
      <c r="A171" s="119" t="s">
        <v>222</v>
      </c>
      <c r="B171" s="112" t="s">
        <v>557</v>
      </c>
      <c r="C171" s="111">
        <v>200</v>
      </c>
      <c r="D171" s="78">
        <v>22869.119999999999</v>
      </c>
      <c r="E171" s="15"/>
      <c r="F171" s="15"/>
      <c r="G171" s="3"/>
    </row>
    <row r="172" spans="1:10" ht="75">
      <c r="A172" s="131" t="s">
        <v>445</v>
      </c>
      <c r="B172" s="47" t="s">
        <v>59</v>
      </c>
      <c r="C172" s="48" t="s">
        <v>7</v>
      </c>
      <c r="D172" s="77">
        <f>D173+D216+D245+D257+D248</f>
        <v>559925.87</v>
      </c>
      <c r="E172" s="15"/>
      <c r="F172" s="15"/>
      <c r="G172" s="3"/>
    </row>
    <row r="173" spans="1:10" ht="78.75" customHeight="1">
      <c r="A173" s="54" t="s">
        <v>483</v>
      </c>
      <c r="B173" s="47" t="s">
        <v>60</v>
      </c>
      <c r="C173" s="48" t="s">
        <v>7</v>
      </c>
      <c r="D173" s="77">
        <f>D174+D177+D181+D184+D192+D201+D204+D213+D186+D207+D189+D195+D198+D210</f>
        <v>221802.03999999998</v>
      </c>
      <c r="E173" s="15"/>
      <c r="F173" s="15"/>
      <c r="G173" s="3"/>
    </row>
    <row r="174" spans="1:10" ht="37.5">
      <c r="A174" s="26" t="s">
        <v>160</v>
      </c>
      <c r="B174" s="38" t="s">
        <v>177</v>
      </c>
      <c r="C174" s="37" t="s">
        <v>7</v>
      </c>
      <c r="D174" s="78">
        <f>D175+D176</f>
        <v>3977.3399999999997</v>
      </c>
      <c r="E174" s="15"/>
      <c r="F174" s="15"/>
      <c r="G174" s="3"/>
    </row>
    <row r="175" spans="1:10" ht="18.75">
      <c r="A175" s="22" t="s">
        <v>9</v>
      </c>
      <c r="B175" s="38" t="s">
        <v>177</v>
      </c>
      <c r="C175" s="37">
        <v>200</v>
      </c>
      <c r="D175" s="78">
        <v>49.18</v>
      </c>
      <c r="E175" s="15" t="e">
        <f>E180+E176+#REF!+#REF!+#REF!</f>
        <v>#REF!</v>
      </c>
      <c r="F175" s="15" t="e">
        <f>F180+F176+#REF!+#REF!+#REF!</f>
        <v>#REF!</v>
      </c>
      <c r="G175" s="3"/>
    </row>
    <row r="176" spans="1:10" ht="18.75">
      <c r="A176" s="26" t="s">
        <v>10</v>
      </c>
      <c r="B176" s="38" t="s">
        <v>177</v>
      </c>
      <c r="C176" s="37">
        <v>300</v>
      </c>
      <c r="D176" s="82">
        <v>3928.16</v>
      </c>
      <c r="E176" s="15">
        <f t="shared" ref="E176:J176" si="0">E177+E179</f>
        <v>598.41999999999996</v>
      </c>
      <c r="F176" s="15">
        <f t="shared" si="0"/>
        <v>454.28000000000003</v>
      </c>
      <c r="G176" s="15">
        <f t="shared" si="0"/>
        <v>0</v>
      </c>
      <c r="H176" s="15">
        <f t="shared" si="0"/>
        <v>0</v>
      </c>
      <c r="I176" s="15">
        <f t="shared" si="0"/>
        <v>0</v>
      </c>
      <c r="J176" s="15">
        <f t="shared" si="0"/>
        <v>0</v>
      </c>
    </row>
    <row r="177" spans="1:7" ht="20.25" customHeight="1">
      <c r="A177" s="26" t="s">
        <v>139</v>
      </c>
      <c r="B177" s="38" t="s">
        <v>178</v>
      </c>
      <c r="C177" s="37" t="s">
        <v>7</v>
      </c>
      <c r="D177" s="78">
        <f>D179+D180+D178</f>
        <v>56996.079999999994</v>
      </c>
      <c r="E177" s="15">
        <v>550.92999999999995</v>
      </c>
      <c r="F177" s="15">
        <v>406.79</v>
      </c>
      <c r="G177" s="3"/>
    </row>
    <row r="178" spans="1:7" ht="60.75" customHeight="1">
      <c r="A178" s="5" t="s">
        <v>17</v>
      </c>
      <c r="B178" s="94" t="s">
        <v>178</v>
      </c>
      <c r="C178" s="93">
        <v>100</v>
      </c>
      <c r="D178" s="78">
        <v>240</v>
      </c>
      <c r="E178" s="15"/>
      <c r="F178" s="15"/>
      <c r="G178" s="3"/>
    </row>
    <row r="179" spans="1:7" ht="18.75">
      <c r="A179" s="22" t="s">
        <v>9</v>
      </c>
      <c r="B179" s="38" t="s">
        <v>178</v>
      </c>
      <c r="C179" s="37">
        <v>200</v>
      </c>
      <c r="D179" s="78">
        <v>602.30999999999995</v>
      </c>
      <c r="E179" s="15">
        <v>47.49</v>
      </c>
      <c r="F179" s="15">
        <v>47.49</v>
      </c>
      <c r="G179" s="3"/>
    </row>
    <row r="180" spans="1:7" ht="18.75">
      <c r="A180" s="26" t="s">
        <v>10</v>
      </c>
      <c r="B180" s="38" t="s">
        <v>178</v>
      </c>
      <c r="C180" s="37">
        <v>300</v>
      </c>
      <c r="D180" s="78">
        <v>56153.77</v>
      </c>
      <c r="E180" s="15" t="e">
        <f>#REF!</f>
        <v>#REF!</v>
      </c>
      <c r="F180" s="15" t="e">
        <f>#REF!</f>
        <v>#REF!</v>
      </c>
      <c r="G180" s="3"/>
    </row>
    <row r="181" spans="1:7" ht="101.25" customHeight="1">
      <c r="A181" s="26" t="s">
        <v>161</v>
      </c>
      <c r="B181" s="38" t="s">
        <v>179</v>
      </c>
      <c r="C181" s="37" t="s">
        <v>7</v>
      </c>
      <c r="D181" s="78">
        <f>D182+D183</f>
        <v>10.200000000000001</v>
      </c>
      <c r="E181" s="15">
        <v>10641.73</v>
      </c>
      <c r="F181" s="15">
        <v>10448.459999999999</v>
      </c>
      <c r="G181" s="3"/>
    </row>
    <row r="182" spans="1:7" ht="18" customHeight="1">
      <c r="A182" s="22" t="s">
        <v>9</v>
      </c>
      <c r="B182" s="38" t="s">
        <v>179</v>
      </c>
      <c r="C182" s="37">
        <v>200</v>
      </c>
      <c r="D182" s="78">
        <v>0.14000000000000001</v>
      </c>
      <c r="E182" s="15">
        <v>1644.08</v>
      </c>
      <c r="F182" s="15">
        <v>1135</v>
      </c>
      <c r="G182" s="3"/>
    </row>
    <row r="183" spans="1:7" ht="18.75">
      <c r="A183" s="26" t="s">
        <v>10</v>
      </c>
      <c r="B183" s="38" t="s">
        <v>179</v>
      </c>
      <c r="C183" s="37">
        <v>300</v>
      </c>
      <c r="D183" s="78">
        <v>10.06</v>
      </c>
      <c r="E183" s="15">
        <v>176.68</v>
      </c>
      <c r="F183" s="15">
        <v>176.68</v>
      </c>
      <c r="G183" s="3"/>
    </row>
    <row r="184" spans="1:7" ht="18.75">
      <c r="A184" s="23" t="s">
        <v>19</v>
      </c>
      <c r="B184" s="38" t="s">
        <v>182</v>
      </c>
      <c r="C184" s="37" t="s">
        <v>7</v>
      </c>
      <c r="D184" s="78">
        <f>D185</f>
        <v>460.66</v>
      </c>
      <c r="E184" s="15">
        <f>E185</f>
        <v>203</v>
      </c>
      <c r="F184" s="15">
        <f>F185</f>
        <v>203</v>
      </c>
      <c r="G184" s="3"/>
    </row>
    <row r="185" spans="1:7" ht="19.149999999999999" customHeight="1">
      <c r="A185" s="26" t="s">
        <v>10</v>
      </c>
      <c r="B185" s="38" t="s">
        <v>182</v>
      </c>
      <c r="C185" s="37">
        <v>300</v>
      </c>
      <c r="D185" s="78">
        <v>460.66</v>
      </c>
      <c r="E185" s="15">
        <v>203</v>
      </c>
      <c r="F185" s="15">
        <v>203</v>
      </c>
      <c r="G185" s="3"/>
    </row>
    <row r="186" spans="1:7" ht="48" customHeight="1">
      <c r="A186" s="123" t="s">
        <v>371</v>
      </c>
      <c r="B186" s="38" t="s">
        <v>187</v>
      </c>
      <c r="C186" s="37" t="s">
        <v>7</v>
      </c>
      <c r="D186" s="78">
        <f>D187+D188</f>
        <v>319.78999999999996</v>
      </c>
      <c r="E186" s="15"/>
      <c r="F186" s="15"/>
      <c r="G186" s="3"/>
    </row>
    <row r="187" spans="1:7" ht="24" customHeight="1">
      <c r="A187" s="26" t="s">
        <v>9</v>
      </c>
      <c r="B187" s="38" t="s">
        <v>187</v>
      </c>
      <c r="C187" s="37">
        <v>200</v>
      </c>
      <c r="D187" s="78">
        <v>5.84</v>
      </c>
      <c r="E187" s="15"/>
      <c r="F187" s="15"/>
      <c r="G187" s="3"/>
    </row>
    <row r="188" spans="1:7" ht="24.75" customHeight="1">
      <c r="A188" s="26" t="s">
        <v>10</v>
      </c>
      <c r="B188" s="38" t="s">
        <v>187</v>
      </c>
      <c r="C188" s="37">
        <v>300</v>
      </c>
      <c r="D188" s="78">
        <v>313.95</v>
      </c>
      <c r="E188" s="15"/>
      <c r="F188" s="15"/>
      <c r="G188" s="3"/>
    </row>
    <row r="189" spans="1:7" ht="56.25">
      <c r="A189" s="123" t="s">
        <v>555</v>
      </c>
      <c r="B189" s="112" t="s">
        <v>338</v>
      </c>
      <c r="C189" s="111" t="s">
        <v>7</v>
      </c>
      <c r="D189" s="78">
        <f>D190+D191</f>
        <v>17808.68</v>
      </c>
      <c r="E189" s="15"/>
      <c r="F189" s="15"/>
      <c r="G189" s="3"/>
    </row>
    <row r="190" spans="1:7" ht="24.75" customHeight="1">
      <c r="A190" s="26" t="s">
        <v>9</v>
      </c>
      <c r="B190" s="112" t="s">
        <v>338</v>
      </c>
      <c r="C190" s="111">
        <v>200</v>
      </c>
      <c r="D190" s="78">
        <v>121</v>
      </c>
      <c r="E190" s="15"/>
      <c r="F190" s="15"/>
      <c r="G190" s="3"/>
    </row>
    <row r="191" spans="1:7" ht="24.75" customHeight="1">
      <c r="A191" s="26" t="s">
        <v>10</v>
      </c>
      <c r="B191" s="112" t="s">
        <v>338</v>
      </c>
      <c r="C191" s="111">
        <v>300</v>
      </c>
      <c r="D191" s="78">
        <v>17687.68</v>
      </c>
      <c r="E191" s="15"/>
      <c r="F191" s="15"/>
      <c r="G191" s="3"/>
    </row>
    <row r="192" spans="1:7" ht="31.5" customHeight="1">
      <c r="A192" s="34" t="s">
        <v>142</v>
      </c>
      <c r="B192" s="38" t="s">
        <v>183</v>
      </c>
      <c r="C192" s="37" t="s">
        <v>7</v>
      </c>
      <c r="D192" s="78">
        <f>D193+D194</f>
        <v>48980.89</v>
      </c>
      <c r="E192" s="15">
        <f>E193</f>
        <v>781.55</v>
      </c>
      <c r="F192" s="15">
        <f>F193</f>
        <v>781.55</v>
      </c>
      <c r="G192" s="3"/>
    </row>
    <row r="193" spans="1:7" ht="25.5" customHeight="1">
      <c r="A193" s="26" t="s">
        <v>9</v>
      </c>
      <c r="B193" s="38" t="s">
        <v>183</v>
      </c>
      <c r="C193" s="37">
        <v>200</v>
      </c>
      <c r="D193" s="78">
        <v>723.8</v>
      </c>
      <c r="E193" s="15">
        <v>781.55</v>
      </c>
      <c r="F193" s="15">
        <v>781.55</v>
      </c>
      <c r="G193" s="3"/>
    </row>
    <row r="194" spans="1:7" ht="26.25" customHeight="1">
      <c r="A194" s="26" t="s">
        <v>10</v>
      </c>
      <c r="B194" s="38" t="s">
        <v>183</v>
      </c>
      <c r="C194" s="37">
        <v>300</v>
      </c>
      <c r="D194" s="78">
        <v>48257.09</v>
      </c>
      <c r="E194" s="32">
        <f>E201+E202</f>
        <v>3290.32</v>
      </c>
      <c r="F194" s="32">
        <f>F201+F202</f>
        <v>5091.05</v>
      </c>
      <c r="G194" s="3"/>
    </row>
    <row r="195" spans="1:7" ht="40.5" customHeight="1">
      <c r="A195" s="26" t="s">
        <v>140</v>
      </c>
      <c r="B195" s="112" t="s">
        <v>180</v>
      </c>
      <c r="C195" s="111" t="s">
        <v>7</v>
      </c>
      <c r="D195" s="78">
        <f>D196+D197</f>
        <v>48750.3</v>
      </c>
      <c r="E195" s="32"/>
      <c r="F195" s="32"/>
      <c r="G195" s="3"/>
    </row>
    <row r="196" spans="1:7" ht="26.25" customHeight="1">
      <c r="A196" s="26" t="s">
        <v>9</v>
      </c>
      <c r="B196" s="112" t="s">
        <v>180</v>
      </c>
      <c r="C196" s="111">
        <v>200</v>
      </c>
      <c r="D196" s="78">
        <v>720.4</v>
      </c>
      <c r="E196" s="32"/>
      <c r="F196" s="32"/>
      <c r="G196" s="3"/>
    </row>
    <row r="197" spans="1:7" ht="26.25" customHeight="1">
      <c r="A197" s="26" t="s">
        <v>10</v>
      </c>
      <c r="B197" s="112" t="s">
        <v>180</v>
      </c>
      <c r="C197" s="111">
        <v>300</v>
      </c>
      <c r="D197" s="78">
        <v>48029.9</v>
      </c>
      <c r="E197" s="32"/>
      <c r="F197" s="32"/>
      <c r="G197" s="3"/>
    </row>
    <row r="198" spans="1:7" ht="37.5" customHeight="1">
      <c r="A198" s="26" t="s">
        <v>141</v>
      </c>
      <c r="B198" s="112" t="s">
        <v>181</v>
      </c>
      <c r="C198" s="111" t="s">
        <v>7</v>
      </c>
      <c r="D198" s="78">
        <f>D199+D200</f>
        <v>2305.89</v>
      </c>
      <c r="E198" s="32"/>
      <c r="F198" s="32"/>
      <c r="G198" s="3"/>
    </row>
    <row r="199" spans="1:7" ht="26.25" customHeight="1">
      <c r="A199" s="26" t="s">
        <v>9</v>
      </c>
      <c r="B199" s="112" t="s">
        <v>181</v>
      </c>
      <c r="C199" s="36">
        <v>200</v>
      </c>
      <c r="D199" s="79">
        <v>34</v>
      </c>
      <c r="E199" s="32"/>
      <c r="F199" s="32"/>
      <c r="G199" s="3"/>
    </row>
    <row r="200" spans="1:7" ht="26.25" customHeight="1">
      <c r="A200" s="26" t="s">
        <v>10</v>
      </c>
      <c r="B200" s="112" t="s">
        <v>181</v>
      </c>
      <c r="C200" s="111">
        <v>300</v>
      </c>
      <c r="D200" s="79">
        <v>2271.89</v>
      </c>
      <c r="E200" s="32"/>
      <c r="F200" s="32"/>
      <c r="G200" s="3"/>
    </row>
    <row r="201" spans="1:7" ht="43.5" customHeight="1">
      <c r="A201" s="26" t="s">
        <v>143</v>
      </c>
      <c r="B201" s="38" t="s">
        <v>184</v>
      </c>
      <c r="C201" s="37" t="s">
        <v>7</v>
      </c>
      <c r="D201" s="133">
        <f>D202+D203</f>
        <v>79.570000000000007</v>
      </c>
      <c r="E201" s="15">
        <v>2700.8</v>
      </c>
      <c r="F201" s="15">
        <v>2700.8</v>
      </c>
      <c r="G201" s="3"/>
    </row>
    <row r="202" spans="1:7" ht="24" customHeight="1">
      <c r="A202" s="26" t="s">
        <v>9</v>
      </c>
      <c r="B202" s="38" t="s">
        <v>184</v>
      </c>
      <c r="C202" s="37">
        <v>200</v>
      </c>
      <c r="D202" s="83">
        <v>1.17</v>
      </c>
      <c r="E202" s="15">
        <v>589.52</v>
      </c>
      <c r="F202" s="15">
        <v>2390.25</v>
      </c>
      <c r="G202" s="3"/>
    </row>
    <row r="203" spans="1:7" ht="19.149999999999999" customHeight="1">
      <c r="A203" s="26" t="s">
        <v>10</v>
      </c>
      <c r="B203" s="38" t="s">
        <v>184</v>
      </c>
      <c r="C203" s="37">
        <v>300</v>
      </c>
      <c r="D203" s="78">
        <v>78.400000000000006</v>
      </c>
      <c r="E203" s="15">
        <f>E204</f>
        <v>755.7</v>
      </c>
      <c r="F203" s="15">
        <f>F204</f>
        <v>906</v>
      </c>
      <c r="G203" s="3"/>
    </row>
    <row r="204" spans="1:7" ht="29.25" customHeight="1">
      <c r="A204" s="26" t="s">
        <v>144</v>
      </c>
      <c r="B204" s="38" t="s">
        <v>185</v>
      </c>
      <c r="C204" s="37" t="s">
        <v>7</v>
      </c>
      <c r="D204" s="78">
        <f>D205+D206</f>
        <v>188.98000000000002</v>
      </c>
      <c r="E204" s="15">
        <v>755.7</v>
      </c>
      <c r="F204" s="15">
        <v>906</v>
      </c>
      <c r="G204" s="3"/>
    </row>
    <row r="205" spans="1:7" ht="29.25" customHeight="1">
      <c r="A205" s="26" t="s">
        <v>9</v>
      </c>
      <c r="B205" s="38" t="s">
        <v>185</v>
      </c>
      <c r="C205" s="37">
        <v>200</v>
      </c>
      <c r="D205" s="78">
        <v>2.8</v>
      </c>
      <c r="E205" s="32" t="e">
        <f>E206+#REF!</f>
        <v>#REF!</v>
      </c>
      <c r="F205" s="32" t="e">
        <f>F206+#REF!</f>
        <v>#REF!</v>
      </c>
      <c r="G205" s="3"/>
    </row>
    <row r="206" spans="1:7" ht="21" customHeight="1">
      <c r="A206" s="26" t="s">
        <v>10</v>
      </c>
      <c r="B206" s="38" t="s">
        <v>185</v>
      </c>
      <c r="C206" s="37">
        <v>300</v>
      </c>
      <c r="D206" s="78">
        <v>186.18</v>
      </c>
      <c r="E206" s="32" t="e">
        <f>#REF!+#REF!+#REF!</f>
        <v>#REF!</v>
      </c>
      <c r="F206" s="32" t="e">
        <f>#REF!+#REF!+#REF!</f>
        <v>#REF!</v>
      </c>
      <c r="G206" s="3"/>
    </row>
    <row r="207" spans="1:7" ht="41.25" customHeight="1">
      <c r="A207" s="26" t="s">
        <v>18</v>
      </c>
      <c r="B207" s="110" t="s">
        <v>293</v>
      </c>
      <c r="C207" s="109" t="s">
        <v>7</v>
      </c>
      <c r="D207" s="78">
        <f>D208+D209</f>
        <v>40711.480000000003</v>
      </c>
      <c r="E207" s="32"/>
      <c r="F207" s="32"/>
      <c r="G207" s="3"/>
    </row>
    <row r="208" spans="1:7" ht="21" customHeight="1">
      <c r="A208" s="26" t="s">
        <v>9</v>
      </c>
      <c r="B208" s="110" t="s">
        <v>293</v>
      </c>
      <c r="C208" s="109">
        <v>200</v>
      </c>
      <c r="D208" s="78">
        <v>600</v>
      </c>
      <c r="E208" s="32"/>
      <c r="F208" s="32"/>
      <c r="G208" s="3"/>
    </row>
    <row r="209" spans="1:7" ht="21" customHeight="1">
      <c r="A209" s="26" t="s">
        <v>10</v>
      </c>
      <c r="B209" s="110" t="s">
        <v>293</v>
      </c>
      <c r="C209" s="109">
        <v>300</v>
      </c>
      <c r="D209" s="78">
        <v>40111.480000000003</v>
      </c>
      <c r="E209" s="32"/>
      <c r="F209" s="32"/>
      <c r="G209" s="3"/>
    </row>
    <row r="210" spans="1:7" ht="75">
      <c r="A210" s="91" t="s">
        <v>567</v>
      </c>
      <c r="B210" s="112" t="s">
        <v>566</v>
      </c>
      <c r="C210" s="111" t="s">
        <v>7</v>
      </c>
      <c r="D210" s="78">
        <f>D211+D212</f>
        <v>936.7399999999999</v>
      </c>
      <c r="E210" s="32"/>
      <c r="F210" s="32"/>
      <c r="G210" s="3"/>
    </row>
    <row r="211" spans="1:7" ht="21" customHeight="1">
      <c r="A211" s="26" t="s">
        <v>9</v>
      </c>
      <c r="B211" s="112" t="s">
        <v>566</v>
      </c>
      <c r="C211" s="111">
        <v>200</v>
      </c>
      <c r="D211" s="78">
        <v>7.18</v>
      </c>
      <c r="E211" s="32"/>
      <c r="F211" s="32"/>
      <c r="G211" s="3"/>
    </row>
    <row r="212" spans="1:7" ht="21" customHeight="1">
      <c r="A212" s="26" t="s">
        <v>10</v>
      </c>
      <c r="B212" s="112" t="s">
        <v>566</v>
      </c>
      <c r="C212" s="111">
        <v>300</v>
      </c>
      <c r="D212" s="78">
        <v>929.56</v>
      </c>
      <c r="E212" s="32"/>
      <c r="F212" s="32"/>
      <c r="G212" s="3"/>
    </row>
    <row r="213" spans="1:7" ht="45" customHeight="1">
      <c r="A213" s="124" t="s">
        <v>372</v>
      </c>
      <c r="B213" s="38" t="s">
        <v>186</v>
      </c>
      <c r="C213" s="37" t="s">
        <v>7</v>
      </c>
      <c r="D213" s="78">
        <f>D214+D215</f>
        <v>275.44</v>
      </c>
      <c r="E213" s="32"/>
      <c r="F213" s="32"/>
      <c r="G213" s="3"/>
    </row>
    <row r="214" spans="1:7" ht="21" customHeight="1">
      <c r="A214" s="26" t="s">
        <v>9</v>
      </c>
      <c r="B214" s="38" t="s">
        <v>186</v>
      </c>
      <c r="C214" s="37">
        <v>200</v>
      </c>
      <c r="D214" s="78">
        <v>0</v>
      </c>
      <c r="E214" s="32"/>
      <c r="F214" s="32"/>
      <c r="G214" s="3"/>
    </row>
    <row r="215" spans="1:7" ht="21" customHeight="1">
      <c r="A215" s="26" t="s">
        <v>10</v>
      </c>
      <c r="B215" s="38" t="s">
        <v>186</v>
      </c>
      <c r="C215" s="37">
        <v>300</v>
      </c>
      <c r="D215" s="78">
        <v>275.44</v>
      </c>
      <c r="E215" s="32"/>
      <c r="F215" s="32"/>
      <c r="G215" s="3"/>
    </row>
    <row r="216" spans="1:7" ht="42" customHeight="1">
      <c r="A216" s="46" t="s">
        <v>446</v>
      </c>
      <c r="B216" s="47" t="s">
        <v>61</v>
      </c>
      <c r="C216" s="48"/>
      <c r="D216" s="77">
        <f>D217+D220+D228+D231+D237+D240+D234+D243+D224+D226</f>
        <v>230217.11000000002</v>
      </c>
      <c r="E216" s="32"/>
      <c r="F216" s="32"/>
      <c r="G216" s="3"/>
    </row>
    <row r="217" spans="1:7" ht="45" customHeight="1">
      <c r="A217" s="26" t="s">
        <v>374</v>
      </c>
      <c r="B217" s="110" t="s">
        <v>295</v>
      </c>
      <c r="C217" s="109" t="s">
        <v>7</v>
      </c>
      <c r="D217" s="78">
        <f>D219+D218</f>
        <v>0</v>
      </c>
      <c r="E217" s="32"/>
      <c r="F217" s="32"/>
      <c r="G217" s="3"/>
    </row>
    <row r="218" spans="1:7" ht="21" customHeight="1">
      <c r="A218" s="26" t="s">
        <v>9</v>
      </c>
      <c r="B218" s="110" t="s">
        <v>295</v>
      </c>
      <c r="C218" s="109">
        <v>200</v>
      </c>
      <c r="D218" s="78">
        <v>0</v>
      </c>
      <c r="E218" s="32"/>
      <c r="F218" s="32"/>
      <c r="G218" s="3"/>
    </row>
    <row r="219" spans="1:7" ht="21" customHeight="1">
      <c r="A219" s="26" t="s">
        <v>10</v>
      </c>
      <c r="B219" s="110" t="s">
        <v>295</v>
      </c>
      <c r="C219" s="109">
        <v>300</v>
      </c>
      <c r="D219" s="78"/>
      <c r="E219" s="32"/>
      <c r="F219" s="32"/>
      <c r="G219" s="3"/>
    </row>
    <row r="220" spans="1:7" ht="118.5" customHeight="1">
      <c r="A220" s="92" t="s">
        <v>373</v>
      </c>
      <c r="B220" s="38" t="s">
        <v>188</v>
      </c>
      <c r="C220" s="37" t="s">
        <v>7</v>
      </c>
      <c r="D220" s="78">
        <f>D223+D222+D221</f>
        <v>51084.340000000004</v>
      </c>
      <c r="E220" s="32"/>
      <c r="F220" s="32"/>
      <c r="G220" s="3"/>
    </row>
    <row r="221" spans="1:7" ht="63" customHeight="1">
      <c r="A221" s="5" t="s">
        <v>17</v>
      </c>
      <c r="B221" s="94" t="s">
        <v>188</v>
      </c>
      <c r="C221" s="93">
        <v>100</v>
      </c>
      <c r="D221" s="78">
        <v>375</v>
      </c>
      <c r="E221" s="32"/>
      <c r="F221" s="32"/>
      <c r="G221" s="3"/>
    </row>
    <row r="222" spans="1:7" ht="24" customHeight="1">
      <c r="A222" s="26" t="s">
        <v>9</v>
      </c>
      <c r="B222" s="38" t="s">
        <v>188</v>
      </c>
      <c r="C222" s="37">
        <v>200</v>
      </c>
      <c r="D222" s="78">
        <v>379.94</v>
      </c>
      <c r="E222" s="32"/>
      <c r="F222" s="32"/>
      <c r="G222" s="3"/>
    </row>
    <row r="223" spans="1:7" ht="21" customHeight="1">
      <c r="A223" s="26" t="s">
        <v>10</v>
      </c>
      <c r="B223" s="38" t="s">
        <v>188</v>
      </c>
      <c r="C223" s="37">
        <v>300</v>
      </c>
      <c r="D223" s="78">
        <v>50329.4</v>
      </c>
      <c r="E223" s="32"/>
      <c r="F223" s="32"/>
      <c r="G223" s="3"/>
    </row>
    <row r="224" spans="1:7" ht="131.25">
      <c r="A224" s="141" t="s">
        <v>577</v>
      </c>
      <c r="B224" s="112" t="s">
        <v>578</v>
      </c>
      <c r="C224" s="111" t="s">
        <v>7</v>
      </c>
      <c r="D224" s="78">
        <f>D225</f>
        <v>5715.64</v>
      </c>
      <c r="E224" s="32"/>
      <c r="F224" s="32"/>
      <c r="G224" s="3"/>
    </row>
    <row r="225" spans="1:7" ht="21" customHeight="1">
      <c r="A225" s="102" t="s">
        <v>10</v>
      </c>
      <c r="B225" s="112" t="s">
        <v>578</v>
      </c>
      <c r="C225" s="111">
        <v>300</v>
      </c>
      <c r="D225" s="78">
        <v>5715.64</v>
      </c>
      <c r="E225" s="32"/>
      <c r="F225" s="32"/>
      <c r="G225" s="3"/>
    </row>
    <row r="226" spans="1:7" ht="37.5">
      <c r="A226" s="65" t="s">
        <v>569</v>
      </c>
      <c r="B226" s="112" t="s">
        <v>579</v>
      </c>
      <c r="C226" s="111" t="s">
        <v>7</v>
      </c>
      <c r="D226" s="78">
        <f>D227</f>
        <v>11.92</v>
      </c>
      <c r="E226" s="32"/>
      <c r="F226" s="32"/>
      <c r="G226" s="3"/>
    </row>
    <row r="227" spans="1:7" ht="21" customHeight="1">
      <c r="A227" s="91" t="s">
        <v>9</v>
      </c>
      <c r="B227" s="112" t="s">
        <v>579</v>
      </c>
      <c r="C227" s="111">
        <v>200</v>
      </c>
      <c r="D227" s="78">
        <v>11.92</v>
      </c>
      <c r="E227" s="32"/>
      <c r="F227" s="32"/>
      <c r="G227" s="3"/>
    </row>
    <row r="228" spans="1:7" ht="21" customHeight="1">
      <c r="A228" s="26" t="s">
        <v>156</v>
      </c>
      <c r="B228" s="38" t="s">
        <v>189</v>
      </c>
      <c r="C228" s="37" t="s">
        <v>7</v>
      </c>
      <c r="D228" s="78">
        <f>D229+D230</f>
        <v>48.02</v>
      </c>
      <c r="E228" s="32"/>
      <c r="F228" s="32"/>
      <c r="G228" s="3"/>
    </row>
    <row r="229" spans="1:7" ht="21" customHeight="1">
      <c r="A229" s="26" t="s">
        <v>9</v>
      </c>
      <c r="B229" s="38" t="s">
        <v>189</v>
      </c>
      <c r="C229" s="37">
        <v>200</v>
      </c>
      <c r="D229" s="78">
        <v>0.64</v>
      </c>
      <c r="E229" s="32"/>
      <c r="F229" s="32"/>
      <c r="G229" s="3"/>
    </row>
    <row r="230" spans="1:7" ht="21" customHeight="1">
      <c r="A230" s="26" t="s">
        <v>10</v>
      </c>
      <c r="B230" s="38" t="s">
        <v>189</v>
      </c>
      <c r="C230" s="37">
        <v>300</v>
      </c>
      <c r="D230" s="78">
        <v>47.38</v>
      </c>
      <c r="E230" s="32"/>
      <c r="F230" s="32"/>
      <c r="G230" s="3"/>
    </row>
    <row r="231" spans="1:7" ht="21" customHeight="1">
      <c r="A231" s="65" t="s">
        <v>375</v>
      </c>
      <c r="B231" s="38" t="s">
        <v>190</v>
      </c>
      <c r="C231" s="37" t="s">
        <v>7</v>
      </c>
      <c r="D231" s="78">
        <f>D232+D233</f>
        <v>37938.379999999997</v>
      </c>
      <c r="E231" s="32"/>
      <c r="F231" s="32"/>
      <c r="G231" s="3"/>
    </row>
    <row r="232" spans="1:7" ht="21" customHeight="1">
      <c r="A232" s="26" t="s">
        <v>9</v>
      </c>
      <c r="B232" s="38" t="s">
        <v>190</v>
      </c>
      <c r="C232" s="37">
        <v>200</v>
      </c>
      <c r="D232" s="78">
        <v>5.27</v>
      </c>
      <c r="E232" s="32"/>
      <c r="F232" s="32"/>
      <c r="G232" s="3"/>
    </row>
    <row r="233" spans="1:7" ht="21" customHeight="1">
      <c r="A233" s="26" t="s">
        <v>10</v>
      </c>
      <c r="B233" s="38" t="s">
        <v>190</v>
      </c>
      <c r="C233" s="37">
        <v>300</v>
      </c>
      <c r="D233" s="78">
        <v>37933.11</v>
      </c>
      <c r="E233" s="32"/>
      <c r="F233" s="32"/>
      <c r="G233" s="3"/>
    </row>
    <row r="234" spans="1:7" ht="38.25" customHeight="1">
      <c r="A234" s="23" t="s">
        <v>145</v>
      </c>
      <c r="B234" s="112" t="s">
        <v>343</v>
      </c>
      <c r="C234" s="111" t="s">
        <v>7</v>
      </c>
      <c r="D234" s="78">
        <f>D235+D236</f>
        <v>39413.14</v>
      </c>
      <c r="E234" s="32"/>
      <c r="F234" s="32"/>
      <c r="G234" s="3"/>
    </row>
    <row r="235" spans="1:7" ht="21" customHeight="1">
      <c r="A235" s="26" t="s">
        <v>9</v>
      </c>
      <c r="B235" s="112" t="s">
        <v>343</v>
      </c>
      <c r="C235" s="111">
        <v>200</v>
      </c>
      <c r="D235" s="78">
        <v>582.46</v>
      </c>
      <c r="E235" s="32"/>
      <c r="F235" s="32"/>
      <c r="G235" s="3"/>
    </row>
    <row r="236" spans="1:7" ht="21" customHeight="1">
      <c r="A236" s="26" t="s">
        <v>10</v>
      </c>
      <c r="B236" s="112" t="s">
        <v>343</v>
      </c>
      <c r="C236" s="111">
        <v>300</v>
      </c>
      <c r="D236" s="78">
        <v>38830.68</v>
      </c>
      <c r="E236" s="32"/>
      <c r="F236" s="32"/>
      <c r="G236" s="3"/>
    </row>
    <row r="237" spans="1:7" ht="38.25" customHeight="1">
      <c r="A237" s="26" t="s">
        <v>296</v>
      </c>
      <c r="B237" s="110" t="s">
        <v>297</v>
      </c>
      <c r="C237" s="109" t="s">
        <v>7</v>
      </c>
      <c r="D237" s="78">
        <f>D238+D239</f>
        <v>1600</v>
      </c>
      <c r="E237" s="32"/>
      <c r="F237" s="32"/>
      <c r="G237" s="3"/>
    </row>
    <row r="238" spans="1:7" ht="21" customHeight="1">
      <c r="A238" s="26" t="s">
        <v>9</v>
      </c>
      <c r="B238" s="110" t="s">
        <v>297</v>
      </c>
      <c r="C238" s="109">
        <v>200</v>
      </c>
      <c r="D238" s="78">
        <v>11.02</v>
      </c>
      <c r="E238" s="32"/>
      <c r="F238" s="32"/>
      <c r="G238" s="3"/>
    </row>
    <row r="239" spans="1:7" ht="21" customHeight="1">
      <c r="A239" s="26" t="s">
        <v>10</v>
      </c>
      <c r="B239" s="110" t="s">
        <v>297</v>
      </c>
      <c r="C239" s="109">
        <v>300</v>
      </c>
      <c r="D239" s="78">
        <v>1588.98</v>
      </c>
      <c r="E239" s="32"/>
      <c r="F239" s="32"/>
      <c r="G239" s="3"/>
    </row>
    <row r="240" spans="1:7" ht="87" customHeight="1">
      <c r="A240" s="26" t="s">
        <v>146</v>
      </c>
      <c r="B240" s="38" t="s">
        <v>191</v>
      </c>
      <c r="C240" s="37" t="s">
        <v>7</v>
      </c>
      <c r="D240" s="78">
        <f>D241+D242</f>
        <v>2383.67</v>
      </c>
      <c r="E240" s="32"/>
      <c r="F240" s="32"/>
      <c r="G240" s="3"/>
    </row>
    <row r="241" spans="1:7" ht="27" customHeight="1">
      <c r="A241" s="26" t="s">
        <v>9</v>
      </c>
      <c r="B241" s="38" t="s">
        <v>191</v>
      </c>
      <c r="C241" s="37">
        <v>200</v>
      </c>
      <c r="D241" s="78">
        <v>23.71</v>
      </c>
      <c r="E241" s="32"/>
      <c r="F241" s="32"/>
      <c r="G241" s="3"/>
    </row>
    <row r="242" spans="1:7" ht="21" customHeight="1">
      <c r="A242" s="26" t="s">
        <v>10</v>
      </c>
      <c r="B242" s="38" t="s">
        <v>191</v>
      </c>
      <c r="C242" s="37">
        <v>300</v>
      </c>
      <c r="D242" s="78">
        <v>2359.96</v>
      </c>
      <c r="E242" s="32"/>
      <c r="F242" s="32"/>
      <c r="G242" s="3"/>
    </row>
    <row r="243" spans="1:7" ht="37.5">
      <c r="A243" s="91" t="s">
        <v>569</v>
      </c>
      <c r="B243" s="112" t="s">
        <v>568</v>
      </c>
      <c r="C243" s="111" t="s">
        <v>7</v>
      </c>
      <c r="D243" s="78">
        <f>D244</f>
        <v>92022</v>
      </c>
      <c r="E243" s="32"/>
      <c r="F243" s="32"/>
      <c r="G243" s="3"/>
    </row>
    <row r="244" spans="1:7" ht="21" customHeight="1">
      <c r="A244" s="26" t="s">
        <v>10</v>
      </c>
      <c r="B244" s="112" t="s">
        <v>568</v>
      </c>
      <c r="C244" s="111">
        <v>300</v>
      </c>
      <c r="D244" s="78">
        <v>92022</v>
      </c>
      <c r="E244" s="32"/>
      <c r="F244" s="32"/>
      <c r="G244" s="3"/>
    </row>
    <row r="245" spans="1:7" ht="39.75" customHeight="1">
      <c r="A245" s="46" t="s">
        <v>447</v>
      </c>
      <c r="B245" s="47" t="s">
        <v>62</v>
      </c>
      <c r="C245" s="48" t="s">
        <v>7</v>
      </c>
      <c r="D245" s="77">
        <f>D246</f>
        <v>1204.94</v>
      </c>
      <c r="E245" s="32"/>
      <c r="F245" s="32"/>
      <c r="G245" s="3"/>
    </row>
    <row r="246" spans="1:7" ht="45" customHeight="1">
      <c r="A246" s="26" t="s">
        <v>20</v>
      </c>
      <c r="B246" s="112" t="s">
        <v>192</v>
      </c>
      <c r="C246" s="48" t="s">
        <v>7</v>
      </c>
      <c r="D246" s="78">
        <f>D247</f>
        <v>1204.94</v>
      </c>
      <c r="E246" s="32"/>
      <c r="F246" s="32"/>
      <c r="G246" s="3"/>
    </row>
    <row r="247" spans="1:7" ht="21" customHeight="1">
      <c r="A247" s="26" t="s">
        <v>10</v>
      </c>
      <c r="B247" s="112" t="s">
        <v>192</v>
      </c>
      <c r="C247" s="111">
        <v>300</v>
      </c>
      <c r="D247" s="78">
        <v>1204.94</v>
      </c>
      <c r="E247" s="32"/>
      <c r="F247" s="32"/>
      <c r="G247" s="3"/>
    </row>
    <row r="248" spans="1:7" ht="42.75" customHeight="1">
      <c r="A248" s="125" t="s">
        <v>493</v>
      </c>
      <c r="B248" s="47" t="s">
        <v>403</v>
      </c>
      <c r="C248" s="48" t="s">
        <v>7</v>
      </c>
      <c r="D248" s="77">
        <f>D251+D255+D249</f>
        <v>85088.36</v>
      </c>
      <c r="E248" s="32"/>
      <c r="F248" s="32"/>
      <c r="G248" s="3"/>
    </row>
    <row r="249" spans="1:7" ht="42.75" customHeight="1">
      <c r="A249" s="65" t="s">
        <v>404</v>
      </c>
      <c r="B249" s="112" t="s">
        <v>294</v>
      </c>
      <c r="C249" s="48" t="s">
        <v>7</v>
      </c>
      <c r="D249" s="78">
        <f>D250</f>
        <v>47345.23</v>
      </c>
      <c r="E249" s="32"/>
      <c r="F249" s="32"/>
      <c r="G249" s="3"/>
    </row>
    <row r="250" spans="1:7" ht="27" customHeight="1">
      <c r="A250" s="26" t="s">
        <v>10</v>
      </c>
      <c r="B250" s="112" t="s">
        <v>294</v>
      </c>
      <c r="C250" s="111">
        <v>300</v>
      </c>
      <c r="D250" s="78">
        <f>46886.23+459</f>
        <v>47345.23</v>
      </c>
      <c r="E250" s="32"/>
      <c r="F250" s="32"/>
      <c r="G250" s="3"/>
    </row>
    <row r="251" spans="1:7" ht="30" customHeight="1">
      <c r="A251" s="92" t="s">
        <v>401</v>
      </c>
      <c r="B251" s="112" t="s">
        <v>402</v>
      </c>
      <c r="C251" s="48" t="s">
        <v>7</v>
      </c>
      <c r="D251" s="78">
        <f>D252+D253+D254</f>
        <v>37243.129999999997</v>
      </c>
      <c r="E251" s="32"/>
      <c r="F251" s="32"/>
      <c r="G251" s="3"/>
    </row>
    <row r="252" spans="1:7" ht="56.25" customHeight="1">
      <c r="A252" s="27" t="s">
        <v>17</v>
      </c>
      <c r="B252" s="112" t="s">
        <v>402</v>
      </c>
      <c r="C252" s="111">
        <v>100</v>
      </c>
      <c r="D252" s="78">
        <v>270</v>
      </c>
      <c r="E252" s="32"/>
      <c r="F252" s="32"/>
      <c r="G252" s="3"/>
    </row>
    <row r="253" spans="1:7" ht="24.75" customHeight="1">
      <c r="A253" s="26" t="s">
        <v>9</v>
      </c>
      <c r="B253" s="112" t="s">
        <v>402</v>
      </c>
      <c r="C253" s="111">
        <v>200</v>
      </c>
      <c r="D253" s="78">
        <v>280.39</v>
      </c>
      <c r="E253" s="32"/>
      <c r="F253" s="32"/>
      <c r="G253" s="3"/>
    </row>
    <row r="254" spans="1:7" ht="31.5" customHeight="1">
      <c r="A254" s="26" t="s">
        <v>10</v>
      </c>
      <c r="B254" s="112" t="s">
        <v>402</v>
      </c>
      <c r="C254" s="111">
        <v>300</v>
      </c>
      <c r="D254" s="78">
        <v>36692.74</v>
      </c>
      <c r="E254" s="32"/>
      <c r="F254" s="32"/>
      <c r="G254" s="3"/>
    </row>
    <row r="255" spans="1:7" ht="33" customHeight="1">
      <c r="A255" s="26" t="s">
        <v>20</v>
      </c>
      <c r="B255" s="112" t="s">
        <v>316</v>
      </c>
      <c r="C255" s="111" t="s">
        <v>7</v>
      </c>
      <c r="D255" s="78">
        <f>D256</f>
        <v>500</v>
      </c>
      <c r="E255" s="32"/>
      <c r="F255" s="32"/>
      <c r="G255" s="3"/>
    </row>
    <row r="256" spans="1:7" ht="21" customHeight="1">
      <c r="A256" s="26" t="s">
        <v>10</v>
      </c>
      <c r="B256" s="112" t="s">
        <v>316</v>
      </c>
      <c r="C256" s="37">
        <v>300</v>
      </c>
      <c r="D256" s="78">
        <v>500</v>
      </c>
      <c r="E256" s="32"/>
      <c r="F256" s="32"/>
      <c r="G256" s="3"/>
    </row>
    <row r="257" spans="1:7" ht="45.75" customHeight="1">
      <c r="A257" s="46" t="s">
        <v>448</v>
      </c>
      <c r="B257" s="47" t="s">
        <v>193</v>
      </c>
      <c r="C257" s="48" t="s">
        <v>7</v>
      </c>
      <c r="D257" s="77">
        <f>D258</f>
        <v>21613.420000000002</v>
      </c>
      <c r="E257" s="32"/>
      <c r="F257" s="32"/>
      <c r="G257" s="3"/>
    </row>
    <row r="258" spans="1:7" ht="46.5" customHeight="1">
      <c r="A258" s="26" t="s">
        <v>147</v>
      </c>
      <c r="B258" s="38" t="s">
        <v>194</v>
      </c>
      <c r="C258" s="37" t="s">
        <v>7</v>
      </c>
      <c r="D258" s="78">
        <f>D259+D260+D261</f>
        <v>21613.420000000002</v>
      </c>
      <c r="E258" s="32"/>
      <c r="F258" s="32"/>
      <c r="G258" s="3"/>
    </row>
    <row r="259" spans="1:7" ht="60" customHeight="1">
      <c r="A259" s="27" t="s">
        <v>17</v>
      </c>
      <c r="B259" s="38" t="s">
        <v>194</v>
      </c>
      <c r="C259" s="37">
        <v>100</v>
      </c>
      <c r="D259" s="78">
        <v>20104.68</v>
      </c>
      <c r="E259" s="32"/>
      <c r="F259" s="32"/>
      <c r="G259" s="3"/>
    </row>
    <row r="260" spans="1:7" ht="21" customHeight="1">
      <c r="A260" s="26" t="s">
        <v>9</v>
      </c>
      <c r="B260" s="38" t="s">
        <v>194</v>
      </c>
      <c r="C260" s="37">
        <v>200</v>
      </c>
      <c r="D260" s="78">
        <v>1507.22</v>
      </c>
      <c r="E260" s="32"/>
      <c r="F260" s="32"/>
      <c r="G260" s="3"/>
    </row>
    <row r="261" spans="1:7" ht="21" customHeight="1">
      <c r="A261" s="26" t="s">
        <v>11</v>
      </c>
      <c r="B261" s="38" t="s">
        <v>194</v>
      </c>
      <c r="C261" s="37">
        <v>800</v>
      </c>
      <c r="D261" s="78">
        <v>1.52</v>
      </c>
      <c r="E261" s="32"/>
      <c r="F261" s="32"/>
      <c r="G261" s="3"/>
    </row>
    <row r="262" spans="1:7" ht="61.5" customHeight="1">
      <c r="A262" s="132" t="s">
        <v>449</v>
      </c>
      <c r="B262" s="47" t="s">
        <v>63</v>
      </c>
      <c r="C262" s="37" t="s">
        <v>7</v>
      </c>
      <c r="D262" s="86">
        <f>D263+D270+D286+D315+D302+D309+D281+D312</f>
        <v>136541.76000000001</v>
      </c>
      <c r="E262" s="45"/>
      <c r="F262" s="32"/>
      <c r="G262" s="3"/>
    </row>
    <row r="263" spans="1:7" ht="38.25" customHeight="1">
      <c r="A263" s="51" t="s">
        <v>64</v>
      </c>
      <c r="B263" s="47" t="s">
        <v>65</v>
      </c>
      <c r="C263" s="48" t="s">
        <v>7</v>
      </c>
      <c r="D263" s="86">
        <f>D264+D268+D266</f>
        <v>33343.06</v>
      </c>
      <c r="E263" s="45"/>
      <c r="F263" s="32"/>
      <c r="G263" s="3"/>
    </row>
    <row r="264" spans="1:7" ht="44.25" customHeight="1">
      <c r="A264" s="41" t="s">
        <v>57</v>
      </c>
      <c r="B264" s="38" t="s">
        <v>66</v>
      </c>
      <c r="C264" s="37" t="s">
        <v>7</v>
      </c>
      <c r="D264" s="87">
        <f>D265</f>
        <v>27963.66</v>
      </c>
      <c r="E264" s="45"/>
      <c r="F264" s="32"/>
      <c r="G264" s="3"/>
    </row>
    <row r="265" spans="1:7" ht="39.75" customHeight="1">
      <c r="A265" s="41" t="s">
        <v>27</v>
      </c>
      <c r="B265" s="38" t="s">
        <v>66</v>
      </c>
      <c r="C265" s="37">
        <v>600</v>
      </c>
      <c r="D265" s="87">
        <v>27963.66</v>
      </c>
      <c r="E265" s="45"/>
      <c r="F265" s="32"/>
      <c r="G265" s="3"/>
    </row>
    <row r="266" spans="1:7" ht="56.25">
      <c r="A266" s="91" t="s">
        <v>559</v>
      </c>
      <c r="B266" s="112" t="s">
        <v>558</v>
      </c>
      <c r="C266" s="111" t="s">
        <v>7</v>
      </c>
      <c r="D266" s="87">
        <f>D267</f>
        <v>4879.3999999999996</v>
      </c>
      <c r="E266" s="45"/>
      <c r="F266" s="32"/>
      <c r="G266" s="3"/>
    </row>
    <row r="267" spans="1:7" ht="39.75" customHeight="1">
      <c r="A267" s="41" t="s">
        <v>27</v>
      </c>
      <c r="B267" s="112" t="s">
        <v>558</v>
      </c>
      <c r="C267" s="111">
        <v>600</v>
      </c>
      <c r="D267" s="87">
        <v>4879.3999999999996</v>
      </c>
      <c r="E267" s="45"/>
      <c r="F267" s="32"/>
      <c r="G267" s="3"/>
    </row>
    <row r="268" spans="1:7" ht="81" customHeight="1">
      <c r="A268" s="26" t="s">
        <v>504</v>
      </c>
      <c r="B268" s="38" t="s">
        <v>132</v>
      </c>
      <c r="C268" s="37" t="s">
        <v>7</v>
      </c>
      <c r="D268" s="87">
        <f>D269</f>
        <v>500</v>
      </c>
      <c r="E268" s="45"/>
      <c r="F268" s="32"/>
      <c r="G268" s="3"/>
    </row>
    <row r="269" spans="1:7" ht="38.25" customHeight="1">
      <c r="A269" s="41" t="s">
        <v>27</v>
      </c>
      <c r="B269" s="38" t="s">
        <v>132</v>
      </c>
      <c r="C269" s="37">
        <v>600</v>
      </c>
      <c r="D269" s="87">
        <v>500</v>
      </c>
      <c r="E269" s="45"/>
      <c r="F269" s="32"/>
      <c r="G269" s="3"/>
    </row>
    <row r="270" spans="1:7" ht="42" customHeight="1">
      <c r="A270" s="51" t="s">
        <v>450</v>
      </c>
      <c r="B270" s="47" t="s">
        <v>133</v>
      </c>
      <c r="C270" s="37" t="s">
        <v>7</v>
      </c>
      <c r="D270" s="86">
        <f>D271+D273+D275+D277+D279</f>
        <v>18028.780000000006</v>
      </c>
      <c r="E270" s="45"/>
      <c r="F270" s="32"/>
      <c r="G270" s="3"/>
    </row>
    <row r="271" spans="1:7" ht="35.25" customHeight="1">
      <c r="A271" s="41" t="s">
        <v>98</v>
      </c>
      <c r="B271" s="38" t="s">
        <v>134</v>
      </c>
      <c r="C271" s="37" t="s">
        <v>7</v>
      </c>
      <c r="D271" s="87">
        <f>D272</f>
        <v>17587.490000000002</v>
      </c>
      <c r="E271" s="45"/>
      <c r="F271" s="32"/>
      <c r="G271" s="3"/>
    </row>
    <row r="272" spans="1:7" ht="42" customHeight="1">
      <c r="A272" s="41" t="s">
        <v>27</v>
      </c>
      <c r="B272" s="38" t="s">
        <v>134</v>
      </c>
      <c r="C272" s="37">
        <v>600</v>
      </c>
      <c r="D272" s="87">
        <v>17587.490000000002</v>
      </c>
      <c r="E272" s="45"/>
      <c r="F272" s="32"/>
      <c r="G272" s="3"/>
    </row>
    <row r="273" spans="1:7" ht="18.75">
      <c r="A273" s="5" t="s">
        <v>285</v>
      </c>
      <c r="B273" s="38" t="s">
        <v>287</v>
      </c>
      <c r="C273" s="37" t="s">
        <v>7</v>
      </c>
      <c r="D273" s="85">
        <f>D274</f>
        <v>0</v>
      </c>
      <c r="E273" s="45"/>
      <c r="F273" s="32"/>
      <c r="G273" s="3"/>
    </row>
    <row r="274" spans="1:7" ht="42" customHeight="1">
      <c r="A274" s="26" t="s">
        <v>166</v>
      </c>
      <c r="B274" s="38" t="s">
        <v>287</v>
      </c>
      <c r="C274" s="37">
        <v>400</v>
      </c>
      <c r="D274" s="87">
        <v>0</v>
      </c>
      <c r="E274" s="45"/>
      <c r="F274" s="32"/>
      <c r="G274" s="3"/>
    </row>
    <row r="275" spans="1:7" ht="80.25" customHeight="1">
      <c r="A275" s="65" t="s">
        <v>364</v>
      </c>
      <c r="B275" s="112" t="s">
        <v>332</v>
      </c>
      <c r="C275" s="95" t="s">
        <v>7</v>
      </c>
      <c r="D275" s="87">
        <f>D276</f>
        <v>19.559999999999999</v>
      </c>
      <c r="E275" s="45"/>
      <c r="F275" s="32"/>
      <c r="G275" s="3"/>
    </row>
    <row r="276" spans="1:7" ht="42" customHeight="1">
      <c r="A276" s="41" t="s">
        <v>27</v>
      </c>
      <c r="B276" s="112" t="s">
        <v>332</v>
      </c>
      <c r="C276" s="95">
        <v>600</v>
      </c>
      <c r="D276" s="87">
        <v>19.559999999999999</v>
      </c>
      <c r="E276" s="45"/>
      <c r="F276" s="32"/>
      <c r="G276" s="3"/>
    </row>
    <row r="277" spans="1:7" ht="27.75" customHeight="1">
      <c r="A277" s="41" t="s">
        <v>362</v>
      </c>
      <c r="B277" s="112" t="s">
        <v>363</v>
      </c>
      <c r="C277" s="37" t="s">
        <v>7</v>
      </c>
      <c r="D277" s="85">
        <f>D278</f>
        <v>97.83</v>
      </c>
      <c r="E277" s="45"/>
      <c r="F277" s="32"/>
      <c r="G277" s="3"/>
    </row>
    <row r="278" spans="1:7" ht="38.25" customHeight="1">
      <c r="A278" s="41" t="s">
        <v>27</v>
      </c>
      <c r="B278" s="112" t="s">
        <v>363</v>
      </c>
      <c r="C278" s="37">
        <v>600</v>
      </c>
      <c r="D278" s="85">
        <v>97.83</v>
      </c>
      <c r="E278" s="45"/>
      <c r="F278" s="32"/>
      <c r="G278" s="3"/>
    </row>
    <row r="279" spans="1:7" ht="38.25" customHeight="1">
      <c r="A279" s="41" t="s">
        <v>42</v>
      </c>
      <c r="B279" s="38" t="s">
        <v>135</v>
      </c>
      <c r="C279" s="37" t="s">
        <v>7</v>
      </c>
      <c r="D279" s="87">
        <f>D280</f>
        <v>323.89999999999998</v>
      </c>
      <c r="E279" s="45"/>
      <c r="F279" s="32"/>
      <c r="G279" s="3"/>
    </row>
    <row r="280" spans="1:7" ht="38.25" customHeight="1">
      <c r="A280" s="41" t="s">
        <v>27</v>
      </c>
      <c r="B280" s="38" t="s">
        <v>135</v>
      </c>
      <c r="C280" s="37">
        <v>600</v>
      </c>
      <c r="D280" s="87">
        <v>323.89999999999998</v>
      </c>
      <c r="E280" s="45"/>
      <c r="F280" s="32"/>
      <c r="G280" s="3"/>
    </row>
    <row r="281" spans="1:7" ht="38.25" customHeight="1">
      <c r="A281" s="114" t="s">
        <v>546</v>
      </c>
      <c r="B281" s="47" t="s">
        <v>541</v>
      </c>
      <c r="C281" s="111"/>
      <c r="D281" s="86">
        <f>D282+D284</f>
        <v>3248.36</v>
      </c>
      <c r="E281" s="45"/>
      <c r="F281" s="32"/>
      <c r="G281" s="3"/>
    </row>
    <row r="282" spans="1:7" ht="38.25" customHeight="1">
      <c r="A282" s="91" t="s">
        <v>544</v>
      </c>
      <c r="B282" s="112" t="s">
        <v>542</v>
      </c>
      <c r="C282" s="111"/>
      <c r="D282" s="87">
        <f>D283</f>
        <v>2958.46</v>
      </c>
      <c r="E282" s="45"/>
      <c r="F282" s="32"/>
      <c r="G282" s="3"/>
    </row>
    <row r="283" spans="1:7" ht="18.75">
      <c r="A283" s="26" t="s">
        <v>9</v>
      </c>
      <c r="B283" s="112" t="s">
        <v>542</v>
      </c>
      <c r="C283" s="111">
        <v>200</v>
      </c>
      <c r="D283" s="87">
        <v>2958.46</v>
      </c>
      <c r="E283" s="45"/>
      <c r="F283" s="32"/>
      <c r="G283" s="3"/>
    </row>
    <row r="284" spans="1:7" ht="38.25" customHeight="1">
      <c r="A284" s="91" t="s">
        <v>545</v>
      </c>
      <c r="B284" s="112" t="s">
        <v>543</v>
      </c>
      <c r="C284" s="111"/>
      <c r="D284" s="87">
        <f>D285</f>
        <v>289.89999999999998</v>
      </c>
      <c r="E284" s="45"/>
      <c r="F284" s="32"/>
      <c r="G284" s="3"/>
    </row>
    <row r="285" spans="1:7" ht="18.75">
      <c r="A285" s="26" t="s">
        <v>9</v>
      </c>
      <c r="B285" s="112" t="s">
        <v>543</v>
      </c>
      <c r="C285" s="111">
        <v>200</v>
      </c>
      <c r="D285" s="87">
        <v>289.89999999999998</v>
      </c>
      <c r="E285" s="45"/>
      <c r="F285" s="32"/>
      <c r="G285" s="3"/>
    </row>
    <row r="286" spans="1:7" ht="37.5" customHeight="1">
      <c r="A286" s="51" t="s">
        <v>451</v>
      </c>
      <c r="B286" s="47" t="s">
        <v>198</v>
      </c>
      <c r="C286" s="48" t="s">
        <v>7</v>
      </c>
      <c r="D286" s="84">
        <f>D287+D292+D298+D294+D296</f>
        <v>74886.250000000015</v>
      </c>
      <c r="E286" s="45"/>
      <c r="F286" s="32"/>
      <c r="G286" s="3"/>
    </row>
    <row r="287" spans="1:7" ht="36.75" customHeight="1">
      <c r="A287" s="41" t="s">
        <v>98</v>
      </c>
      <c r="B287" s="38" t="s">
        <v>199</v>
      </c>
      <c r="C287" s="48" t="s">
        <v>7</v>
      </c>
      <c r="D287" s="85">
        <f>D288+D289+D291+D290</f>
        <v>69689.320000000007</v>
      </c>
      <c r="E287" s="45"/>
      <c r="F287" s="32"/>
      <c r="G287" s="3"/>
    </row>
    <row r="288" spans="1:7" ht="65.25" customHeight="1">
      <c r="A288" s="5" t="s">
        <v>8</v>
      </c>
      <c r="B288" s="38" t="s">
        <v>199</v>
      </c>
      <c r="C288" s="37">
        <v>100</v>
      </c>
      <c r="D288" s="87">
        <v>59263.53</v>
      </c>
      <c r="E288" s="45"/>
      <c r="F288" s="32"/>
      <c r="G288" s="3"/>
    </row>
    <row r="289" spans="1:7" ht="25.5" customHeight="1">
      <c r="A289" s="5" t="s">
        <v>9</v>
      </c>
      <c r="B289" s="38" t="s">
        <v>199</v>
      </c>
      <c r="C289" s="37">
        <v>200</v>
      </c>
      <c r="D289" s="85">
        <v>9694.99</v>
      </c>
      <c r="E289" s="45"/>
      <c r="F289" s="32"/>
      <c r="G289" s="3"/>
    </row>
    <row r="290" spans="1:7" ht="39.6" customHeight="1">
      <c r="A290" s="26" t="s">
        <v>166</v>
      </c>
      <c r="B290" s="112" t="s">
        <v>199</v>
      </c>
      <c r="C290" s="111">
        <v>400</v>
      </c>
      <c r="D290" s="85">
        <v>99.96</v>
      </c>
      <c r="E290" s="45"/>
      <c r="F290" s="32"/>
      <c r="G290" s="3"/>
    </row>
    <row r="291" spans="1:7" ht="25.5" customHeight="1">
      <c r="A291" s="5" t="s">
        <v>11</v>
      </c>
      <c r="B291" s="38" t="s">
        <v>199</v>
      </c>
      <c r="C291" s="37">
        <v>800</v>
      </c>
      <c r="D291" s="85">
        <v>630.84</v>
      </c>
      <c r="E291" s="45"/>
      <c r="F291" s="32"/>
      <c r="G291" s="3"/>
    </row>
    <row r="292" spans="1:7" ht="41.25" customHeight="1">
      <c r="A292" s="5" t="s">
        <v>42</v>
      </c>
      <c r="B292" s="38" t="s">
        <v>200</v>
      </c>
      <c r="C292" s="48" t="s">
        <v>7</v>
      </c>
      <c r="D292" s="85">
        <f>D293</f>
        <v>863.78</v>
      </c>
      <c r="E292" s="45"/>
      <c r="F292" s="32"/>
      <c r="G292" s="3"/>
    </row>
    <row r="293" spans="1:7" ht="62.25" customHeight="1">
      <c r="A293" s="5" t="s">
        <v>8</v>
      </c>
      <c r="B293" s="38" t="s">
        <v>200</v>
      </c>
      <c r="C293" s="37">
        <v>100</v>
      </c>
      <c r="D293" s="87">
        <v>863.78</v>
      </c>
      <c r="E293" s="45"/>
      <c r="F293" s="32"/>
      <c r="G293" s="3"/>
    </row>
    <row r="294" spans="1:7" ht="37.5">
      <c r="A294" s="107" t="s">
        <v>522</v>
      </c>
      <c r="B294" s="112" t="s">
        <v>516</v>
      </c>
      <c r="C294" s="111" t="s">
        <v>7</v>
      </c>
      <c r="D294" s="87">
        <f>D295</f>
        <v>2775</v>
      </c>
      <c r="E294" s="45"/>
      <c r="F294" s="32"/>
      <c r="G294" s="3"/>
    </row>
    <row r="295" spans="1:7" ht="41.25" customHeight="1">
      <c r="A295" s="70" t="s">
        <v>166</v>
      </c>
      <c r="B295" s="112" t="s">
        <v>516</v>
      </c>
      <c r="C295" s="111">
        <v>400</v>
      </c>
      <c r="D295" s="87">
        <v>2775</v>
      </c>
      <c r="E295" s="45"/>
      <c r="F295" s="32"/>
      <c r="G295" s="3"/>
    </row>
    <row r="296" spans="1:7" ht="37.5">
      <c r="A296" s="107" t="s">
        <v>518</v>
      </c>
      <c r="B296" s="112" t="s">
        <v>515</v>
      </c>
      <c r="C296" s="111" t="s">
        <v>7</v>
      </c>
      <c r="D296" s="87">
        <f>D297</f>
        <v>146.05000000000001</v>
      </c>
      <c r="E296" s="45"/>
      <c r="F296" s="32"/>
      <c r="G296" s="3"/>
    </row>
    <row r="297" spans="1:7" ht="62.25" customHeight="1">
      <c r="A297" s="70" t="s">
        <v>166</v>
      </c>
      <c r="B297" s="112" t="s">
        <v>515</v>
      </c>
      <c r="C297" s="111">
        <v>400</v>
      </c>
      <c r="D297" s="87">
        <v>146.05000000000001</v>
      </c>
      <c r="E297" s="45"/>
      <c r="F297" s="32"/>
      <c r="G297" s="3"/>
    </row>
    <row r="298" spans="1:7" ht="29.25" customHeight="1">
      <c r="A298" s="5" t="s">
        <v>28</v>
      </c>
      <c r="B298" s="38" t="s">
        <v>201</v>
      </c>
      <c r="C298" s="48" t="s">
        <v>7</v>
      </c>
      <c r="D298" s="85">
        <f>D300+D301+D299</f>
        <v>1412.1</v>
      </c>
      <c r="E298" s="45"/>
      <c r="F298" s="32"/>
      <c r="G298" s="3"/>
    </row>
    <row r="299" spans="1:7" ht="59.25" customHeight="1">
      <c r="A299" s="5" t="s">
        <v>8</v>
      </c>
      <c r="B299" s="112" t="s">
        <v>201</v>
      </c>
      <c r="C299" s="111">
        <v>100</v>
      </c>
      <c r="D299" s="85">
        <v>0</v>
      </c>
      <c r="E299" s="45"/>
      <c r="F299" s="32"/>
      <c r="G299" s="3"/>
    </row>
    <row r="300" spans="1:7" ht="25.5" customHeight="1">
      <c r="A300" s="5" t="s">
        <v>9</v>
      </c>
      <c r="B300" s="38" t="s">
        <v>201</v>
      </c>
      <c r="C300" s="37">
        <v>200</v>
      </c>
      <c r="D300" s="85">
        <v>1348.1</v>
      </c>
      <c r="E300" s="45"/>
      <c r="F300" s="32"/>
      <c r="G300" s="3"/>
    </row>
    <row r="301" spans="1:7" ht="25.5" customHeight="1">
      <c r="A301" s="26" t="s">
        <v>10</v>
      </c>
      <c r="B301" s="97" t="s">
        <v>201</v>
      </c>
      <c r="C301" s="96">
        <v>300</v>
      </c>
      <c r="D301" s="85">
        <v>64</v>
      </c>
      <c r="E301" s="45"/>
      <c r="F301" s="32"/>
      <c r="G301" s="3"/>
    </row>
    <row r="302" spans="1:7" ht="36" customHeight="1">
      <c r="A302" s="46" t="s">
        <v>494</v>
      </c>
      <c r="B302" s="47" t="s">
        <v>495</v>
      </c>
      <c r="C302" s="48"/>
      <c r="D302" s="84">
        <f>D305+D304+D307</f>
        <v>1680.93</v>
      </c>
      <c r="E302" s="45"/>
      <c r="F302" s="32"/>
      <c r="G302" s="3"/>
    </row>
    <row r="303" spans="1:7" ht="36" customHeight="1">
      <c r="A303" s="138" t="s">
        <v>536</v>
      </c>
      <c r="B303" s="112" t="s">
        <v>548</v>
      </c>
      <c r="C303" s="111"/>
      <c r="D303" s="84">
        <f>D304</f>
        <v>101.98</v>
      </c>
      <c r="E303" s="45"/>
      <c r="F303" s="32"/>
      <c r="G303" s="3"/>
    </row>
    <row r="304" spans="1:7" ht="36" customHeight="1">
      <c r="A304" s="5" t="s">
        <v>9</v>
      </c>
      <c r="B304" s="112" t="s">
        <v>548</v>
      </c>
      <c r="C304" s="111">
        <v>200</v>
      </c>
      <c r="D304" s="85">
        <v>101.98</v>
      </c>
      <c r="E304" s="45"/>
      <c r="F304" s="32"/>
      <c r="G304" s="3"/>
    </row>
    <row r="305" spans="1:7" ht="77.45" customHeight="1">
      <c r="A305" s="137" t="s">
        <v>496</v>
      </c>
      <c r="B305" s="112" t="s">
        <v>497</v>
      </c>
      <c r="C305" s="111"/>
      <c r="D305" s="85">
        <f>D306</f>
        <v>0</v>
      </c>
      <c r="E305" s="45"/>
      <c r="F305" s="32"/>
      <c r="G305" s="3"/>
    </row>
    <row r="306" spans="1:7" ht="25.5" customHeight="1">
      <c r="A306" s="5" t="s">
        <v>9</v>
      </c>
      <c r="B306" s="112" t="s">
        <v>497</v>
      </c>
      <c r="C306" s="111">
        <v>200</v>
      </c>
      <c r="D306" s="85">
        <v>0</v>
      </c>
      <c r="E306" s="45"/>
      <c r="F306" s="32"/>
      <c r="G306" s="3"/>
    </row>
    <row r="307" spans="1:7" ht="37.5">
      <c r="A307" s="137" t="s">
        <v>551</v>
      </c>
      <c r="B307" s="112" t="s">
        <v>549</v>
      </c>
      <c r="C307" s="111"/>
      <c r="D307" s="85">
        <f>D308</f>
        <v>1578.95</v>
      </c>
      <c r="E307" s="45"/>
      <c r="F307" s="32"/>
      <c r="G307" s="3"/>
    </row>
    <row r="308" spans="1:7" ht="25.5" customHeight="1">
      <c r="A308" s="5" t="s">
        <v>9</v>
      </c>
      <c r="B308" s="112" t="s">
        <v>549</v>
      </c>
      <c r="C308" s="111">
        <v>200</v>
      </c>
      <c r="D308" s="85">
        <v>1578.95</v>
      </c>
      <c r="E308" s="45"/>
      <c r="F308" s="32"/>
      <c r="G308" s="3"/>
    </row>
    <row r="309" spans="1:7" ht="35.450000000000003" customHeight="1">
      <c r="A309" s="70" t="s">
        <v>550</v>
      </c>
      <c r="B309" s="47" t="s">
        <v>532</v>
      </c>
      <c r="C309" s="48" t="s">
        <v>7</v>
      </c>
      <c r="D309" s="84">
        <f>D310</f>
        <v>1758.15</v>
      </c>
      <c r="E309" s="45"/>
      <c r="F309" s="32"/>
      <c r="G309" s="3"/>
    </row>
    <row r="310" spans="1:7" ht="42.6" customHeight="1">
      <c r="A310" s="70" t="s">
        <v>534</v>
      </c>
      <c r="B310" s="112" t="s">
        <v>533</v>
      </c>
      <c r="C310" s="48" t="s">
        <v>7</v>
      </c>
      <c r="D310" s="85">
        <f>D311</f>
        <v>1758.15</v>
      </c>
      <c r="E310" s="45"/>
      <c r="F310" s="32"/>
      <c r="G310" s="3"/>
    </row>
    <row r="311" spans="1:7" ht="25.5" customHeight="1">
      <c r="A311" s="91" t="s">
        <v>9</v>
      </c>
      <c r="B311" s="112" t="s">
        <v>533</v>
      </c>
      <c r="C311" s="111">
        <v>200</v>
      </c>
      <c r="D311" s="85">
        <v>1758.15</v>
      </c>
      <c r="E311" s="45"/>
      <c r="F311" s="32"/>
      <c r="G311" s="3"/>
    </row>
    <row r="312" spans="1:7" ht="37.5">
      <c r="A312" s="70" t="s">
        <v>335</v>
      </c>
      <c r="B312" s="47" t="s">
        <v>570</v>
      </c>
      <c r="C312" s="48" t="s">
        <v>7</v>
      </c>
      <c r="D312" s="85">
        <f>D313</f>
        <v>91.92</v>
      </c>
      <c r="E312" s="45"/>
      <c r="F312" s="32"/>
      <c r="G312" s="3"/>
    </row>
    <row r="313" spans="1:7" ht="37.5">
      <c r="A313" s="70" t="s">
        <v>572</v>
      </c>
      <c r="B313" s="112" t="s">
        <v>571</v>
      </c>
      <c r="C313" s="48" t="s">
        <v>7</v>
      </c>
      <c r="D313" s="85">
        <f>D314</f>
        <v>91.92</v>
      </c>
      <c r="E313" s="45"/>
      <c r="F313" s="32"/>
      <c r="G313" s="3"/>
    </row>
    <row r="314" spans="1:7" ht="25.5" customHeight="1">
      <c r="A314" s="91" t="s">
        <v>9</v>
      </c>
      <c r="B314" s="112" t="s">
        <v>571</v>
      </c>
      <c r="C314" s="111">
        <v>200</v>
      </c>
      <c r="D314" s="85">
        <v>91.92</v>
      </c>
      <c r="E314" s="45"/>
      <c r="F314" s="32"/>
      <c r="G314" s="3"/>
    </row>
    <row r="315" spans="1:7" ht="25.5" customHeight="1">
      <c r="A315" s="46" t="s">
        <v>411</v>
      </c>
      <c r="B315" s="47" t="s">
        <v>390</v>
      </c>
      <c r="C315" s="48" t="s">
        <v>7</v>
      </c>
      <c r="D315" s="84">
        <f>D316</f>
        <v>3504.31</v>
      </c>
      <c r="E315" s="45"/>
      <c r="F315" s="32"/>
      <c r="G315" s="3"/>
    </row>
    <row r="316" spans="1:7" ht="93.75">
      <c r="A316" s="139" t="s">
        <v>389</v>
      </c>
      <c r="B316" s="112" t="s">
        <v>390</v>
      </c>
      <c r="C316" s="48" t="s">
        <v>7</v>
      </c>
      <c r="D316" s="85">
        <f>D317</f>
        <v>3504.31</v>
      </c>
      <c r="E316" s="45"/>
      <c r="F316" s="32"/>
      <c r="G316" s="3"/>
    </row>
    <row r="317" spans="1:7" ht="39" customHeight="1">
      <c r="A317" s="41" t="s">
        <v>27</v>
      </c>
      <c r="B317" s="112" t="s">
        <v>390</v>
      </c>
      <c r="C317" s="111">
        <v>600</v>
      </c>
      <c r="D317" s="85">
        <v>3504.31</v>
      </c>
      <c r="E317" s="45"/>
      <c r="F317" s="32"/>
      <c r="G317" s="3"/>
    </row>
    <row r="318" spans="1:7" ht="77.25" customHeight="1">
      <c r="A318" s="132" t="s">
        <v>423</v>
      </c>
      <c r="B318" s="47" t="s">
        <v>195</v>
      </c>
      <c r="C318" s="48" t="s">
        <v>7</v>
      </c>
      <c r="D318" s="81">
        <f>D319+D324</f>
        <v>11606.89</v>
      </c>
      <c r="E318" s="45"/>
      <c r="F318" s="32"/>
      <c r="G318" s="3"/>
    </row>
    <row r="319" spans="1:7" ht="60.75" customHeight="1">
      <c r="A319" s="100" t="s">
        <v>472</v>
      </c>
      <c r="B319" s="47" t="s">
        <v>196</v>
      </c>
      <c r="C319" s="37" t="s">
        <v>7</v>
      </c>
      <c r="D319" s="84">
        <f>D322+D320</f>
        <v>9915</v>
      </c>
      <c r="E319" s="45"/>
      <c r="F319" s="32"/>
      <c r="G319" s="3"/>
    </row>
    <row r="320" spans="1:7" ht="36.75" customHeight="1">
      <c r="A320" s="70" t="s">
        <v>473</v>
      </c>
      <c r="B320" s="112" t="s">
        <v>474</v>
      </c>
      <c r="C320" s="111" t="s">
        <v>7</v>
      </c>
      <c r="D320" s="85">
        <f>D321</f>
        <v>9900</v>
      </c>
      <c r="E320" s="45"/>
      <c r="F320" s="32"/>
      <c r="G320" s="3"/>
    </row>
    <row r="321" spans="1:7" ht="36.75" customHeight="1">
      <c r="A321" s="41" t="s">
        <v>9</v>
      </c>
      <c r="B321" s="112" t="s">
        <v>474</v>
      </c>
      <c r="C321" s="111">
        <v>200</v>
      </c>
      <c r="D321" s="85">
        <v>9900</v>
      </c>
      <c r="E321" s="45"/>
      <c r="F321" s="32"/>
      <c r="G321" s="3"/>
    </row>
    <row r="322" spans="1:7" ht="25.5" customHeight="1">
      <c r="A322" s="43" t="s">
        <v>271</v>
      </c>
      <c r="B322" s="38" t="s">
        <v>197</v>
      </c>
      <c r="C322" s="37" t="s">
        <v>7</v>
      </c>
      <c r="D322" s="85">
        <f>D323</f>
        <v>15</v>
      </c>
      <c r="E322" s="45"/>
      <c r="F322" s="32"/>
      <c r="G322" s="3"/>
    </row>
    <row r="323" spans="1:7" ht="25.5" customHeight="1">
      <c r="A323" s="41" t="s">
        <v>9</v>
      </c>
      <c r="B323" s="38" t="s">
        <v>197</v>
      </c>
      <c r="C323" s="44">
        <v>200</v>
      </c>
      <c r="D323" s="85">
        <v>15</v>
      </c>
      <c r="E323" s="45"/>
      <c r="F323" s="32"/>
      <c r="G323" s="3"/>
    </row>
    <row r="324" spans="1:7" ht="39" customHeight="1">
      <c r="A324" s="100" t="s">
        <v>301</v>
      </c>
      <c r="B324" s="47" t="s">
        <v>292</v>
      </c>
      <c r="C324" s="105" t="s">
        <v>7</v>
      </c>
      <c r="D324" s="84">
        <f>D325+D327</f>
        <v>1691.8899999999999</v>
      </c>
      <c r="E324" s="45"/>
      <c r="F324" s="32"/>
      <c r="G324" s="3"/>
    </row>
    <row r="325" spans="1:7" ht="18.75">
      <c r="A325" s="70" t="s">
        <v>15</v>
      </c>
      <c r="B325" s="112" t="s">
        <v>302</v>
      </c>
      <c r="C325" s="105" t="s">
        <v>7</v>
      </c>
      <c r="D325" s="85">
        <f>D326</f>
        <v>49.86</v>
      </c>
      <c r="E325" s="45"/>
      <c r="F325" s="32"/>
      <c r="G325" s="3"/>
    </row>
    <row r="326" spans="1:7" ht="58.5" customHeight="1">
      <c r="A326" s="5" t="s">
        <v>8</v>
      </c>
      <c r="B326" s="112" t="s">
        <v>302</v>
      </c>
      <c r="C326" s="117">
        <v>100</v>
      </c>
      <c r="D326" s="87">
        <v>49.86</v>
      </c>
      <c r="E326" s="45"/>
      <c r="F326" s="32"/>
      <c r="G326" s="3"/>
    </row>
    <row r="327" spans="1:7" ht="37.5">
      <c r="A327" s="70" t="s">
        <v>16</v>
      </c>
      <c r="B327" s="112" t="s">
        <v>303</v>
      </c>
      <c r="C327" s="105" t="s">
        <v>7</v>
      </c>
      <c r="D327" s="85">
        <f>D328</f>
        <v>1642.03</v>
      </c>
      <c r="E327" s="45"/>
      <c r="F327" s="32"/>
      <c r="G327" s="3"/>
    </row>
    <row r="328" spans="1:7" ht="60" customHeight="1">
      <c r="A328" s="5" t="s">
        <v>8</v>
      </c>
      <c r="B328" s="112" t="s">
        <v>303</v>
      </c>
      <c r="C328" s="117">
        <v>100</v>
      </c>
      <c r="D328" s="87">
        <v>1642.03</v>
      </c>
      <c r="E328" s="45"/>
      <c r="F328" s="32"/>
      <c r="G328" s="3"/>
    </row>
    <row r="329" spans="1:7" ht="60" customHeight="1">
      <c r="A329" s="129" t="s">
        <v>412</v>
      </c>
      <c r="B329" s="47" t="s">
        <v>415</v>
      </c>
      <c r="C329" s="48" t="s">
        <v>7</v>
      </c>
      <c r="D329" s="86">
        <f>D330</f>
        <v>0</v>
      </c>
      <c r="E329" s="45"/>
      <c r="F329" s="32"/>
      <c r="G329" s="3"/>
    </row>
    <row r="330" spans="1:7" ht="23.25" customHeight="1">
      <c r="A330" s="50" t="s">
        <v>413</v>
      </c>
      <c r="B330" s="47" t="s">
        <v>416</v>
      </c>
      <c r="C330" s="48" t="s">
        <v>7</v>
      </c>
      <c r="D330" s="86">
        <f>D331</f>
        <v>0</v>
      </c>
      <c r="E330" s="45"/>
      <c r="F330" s="32"/>
      <c r="G330" s="3"/>
    </row>
    <row r="331" spans="1:7" ht="23.25" customHeight="1">
      <c r="A331" s="5" t="s">
        <v>414</v>
      </c>
      <c r="B331" s="112" t="s">
        <v>417</v>
      </c>
      <c r="C331" s="111" t="s">
        <v>7</v>
      </c>
      <c r="D331" s="87">
        <f>D332</f>
        <v>0</v>
      </c>
      <c r="E331" s="45"/>
      <c r="F331" s="32"/>
      <c r="G331" s="3"/>
    </row>
    <row r="332" spans="1:7" ht="32.25" customHeight="1">
      <c r="A332" s="41" t="s">
        <v>9</v>
      </c>
      <c r="B332" s="112" t="s">
        <v>417</v>
      </c>
      <c r="C332" s="117">
        <v>200</v>
      </c>
      <c r="D332" s="87">
        <v>0</v>
      </c>
      <c r="E332" s="45"/>
      <c r="F332" s="32"/>
      <c r="G332" s="3"/>
    </row>
    <row r="333" spans="1:7" ht="79.5" customHeight="1">
      <c r="A333" s="129" t="s">
        <v>452</v>
      </c>
      <c r="B333" s="47" t="s">
        <v>125</v>
      </c>
      <c r="C333" s="37" t="s">
        <v>7</v>
      </c>
      <c r="D333" s="86">
        <f>D334+D340+D344+D351</f>
        <v>169377.94</v>
      </c>
      <c r="E333" s="45"/>
      <c r="F333" s="32"/>
      <c r="G333" s="3"/>
    </row>
    <row r="334" spans="1:7" ht="55.5" customHeight="1">
      <c r="A334" s="100" t="s">
        <v>377</v>
      </c>
      <c r="B334" s="47" t="s">
        <v>126</v>
      </c>
      <c r="C334" s="48" t="s">
        <v>7</v>
      </c>
      <c r="D334" s="86">
        <f>D335</f>
        <v>29610.55</v>
      </c>
      <c r="E334" s="45"/>
      <c r="F334" s="32"/>
      <c r="G334" s="3"/>
    </row>
    <row r="335" spans="1:7" ht="45" customHeight="1">
      <c r="A335" s="5" t="s">
        <v>57</v>
      </c>
      <c r="B335" s="38" t="s">
        <v>202</v>
      </c>
      <c r="C335" s="37" t="s">
        <v>7</v>
      </c>
      <c r="D335" s="87">
        <f>D336+D337+D338</f>
        <v>29610.55</v>
      </c>
      <c r="E335" s="45"/>
      <c r="F335" s="32"/>
      <c r="G335" s="3"/>
    </row>
    <row r="336" spans="1:7" ht="69" customHeight="1">
      <c r="A336" s="5" t="s">
        <v>8</v>
      </c>
      <c r="B336" s="38" t="s">
        <v>202</v>
      </c>
      <c r="C336" s="37">
        <v>100</v>
      </c>
      <c r="D336" s="87">
        <v>15681.58</v>
      </c>
      <c r="E336" s="45"/>
      <c r="F336" s="32"/>
      <c r="G336" s="3"/>
    </row>
    <row r="337" spans="1:7" ht="22.5" customHeight="1">
      <c r="A337" s="41" t="s">
        <v>9</v>
      </c>
      <c r="B337" s="38" t="s">
        <v>202</v>
      </c>
      <c r="C337" s="37">
        <v>200</v>
      </c>
      <c r="D337" s="85">
        <v>7655.17</v>
      </c>
      <c r="E337" s="45"/>
      <c r="F337" s="32"/>
      <c r="G337" s="3"/>
    </row>
    <row r="338" spans="1:7" ht="27.75" customHeight="1">
      <c r="A338" s="5" t="s">
        <v>11</v>
      </c>
      <c r="B338" s="38" t="s">
        <v>202</v>
      </c>
      <c r="C338" s="37">
        <v>800</v>
      </c>
      <c r="D338" s="85">
        <v>6273.8</v>
      </c>
      <c r="E338" s="45"/>
      <c r="F338" s="32"/>
      <c r="G338" s="3"/>
    </row>
    <row r="339" spans="1:7" ht="27" customHeight="1">
      <c r="A339" s="5" t="s">
        <v>304</v>
      </c>
      <c r="B339" s="38" t="s">
        <v>126</v>
      </c>
      <c r="C339" s="37" t="s">
        <v>7</v>
      </c>
      <c r="D339" s="85">
        <f>D340</f>
        <v>1699.81</v>
      </c>
      <c r="E339" s="45"/>
      <c r="F339" s="32"/>
      <c r="G339" s="3"/>
    </row>
    <row r="340" spans="1:7" ht="39.75" customHeight="1">
      <c r="A340" s="50" t="s">
        <v>307</v>
      </c>
      <c r="B340" s="47" t="s">
        <v>305</v>
      </c>
      <c r="C340" s="48" t="s">
        <v>7</v>
      </c>
      <c r="D340" s="84">
        <f>D342+D343+D341</f>
        <v>1699.81</v>
      </c>
      <c r="E340" s="45"/>
      <c r="F340" s="32"/>
      <c r="G340" s="3"/>
    </row>
    <row r="341" spans="1:7" ht="57.75" customHeight="1">
      <c r="A341" s="5" t="s">
        <v>8</v>
      </c>
      <c r="B341" s="112" t="s">
        <v>306</v>
      </c>
      <c r="C341" s="37">
        <v>100</v>
      </c>
      <c r="D341" s="87">
        <v>1143.0899999999999</v>
      </c>
      <c r="E341" s="45"/>
      <c r="F341" s="32"/>
      <c r="G341" s="3"/>
    </row>
    <row r="342" spans="1:7" ht="23.25" customHeight="1">
      <c r="A342" s="41" t="s">
        <v>9</v>
      </c>
      <c r="B342" s="112" t="s">
        <v>306</v>
      </c>
      <c r="C342" s="37">
        <v>200</v>
      </c>
      <c r="D342" s="85">
        <v>475.72</v>
      </c>
      <c r="E342" s="45"/>
      <c r="F342" s="32"/>
      <c r="G342" s="3"/>
    </row>
    <row r="343" spans="1:7" ht="23.25" customHeight="1">
      <c r="A343" s="41" t="s">
        <v>11</v>
      </c>
      <c r="B343" s="112" t="s">
        <v>306</v>
      </c>
      <c r="C343" s="37">
        <v>800</v>
      </c>
      <c r="D343" s="85">
        <v>81</v>
      </c>
      <c r="E343" s="45"/>
      <c r="F343" s="32"/>
      <c r="G343" s="3"/>
    </row>
    <row r="344" spans="1:7" ht="29.25" customHeight="1">
      <c r="A344" s="73" t="s">
        <v>453</v>
      </c>
      <c r="B344" s="47" t="s">
        <v>288</v>
      </c>
      <c r="C344" s="48" t="s">
        <v>7</v>
      </c>
      <c r="D344" s="84">
        <f>D345+D347+D349</f>
        <v>138027.57999999999</v>
      </c>
      <c r="E344" s="45"/>
      <c r="F344" s="32"/>
      <c r="G344" s="3"/>
    </row>
    <row r="345" spans="1:7" ht="18.75">
      <c r="A345" s="70" t="s">
        <v>345</v>
      </c>
      <c r="B345" s="112" t="s">
        <v>509</v>
      </c>
      <c r="C345" s="48" t="s">
        <v>7</v>
      </c>
      <c r="D345" s="85">
        <f>D346</f>
        <v>134343.35999999999</v>
      </c>
      <c r="E345" s="45"/>
      <c r="F345" s="32"/>
      <c r="G345" s="3"/>
    </row>
    <row r="346" spans="1:7" ht="37.5">
      <c r="A346" s="102" t="s">
        <v>308</v>
      </c>
      <c r="B346" s="112" t="s">
        <v>509</v>
      </c>
      <c r="C346" s="111">
        <v>400</v>
      </c>
      <c r="D346" s="85">
        <v>134343.35999999999</v>
      </c>
      <c r="E346" s="45"/>
      <c r="F346" s="32"/>
      <c r="G346" s="3"/>
    </row>
    <row r="347" spans="1:7" ht="56.25">
      <c r="A347" s="107" t="s">
        <v>521</v>
      </c>
      <c r="B347" s="112" t="s">
        <v>512</v>
      </c>
      <c r="C347" s="48" t="s">
        <v>7</v>
      </c>
      <c r="D347" s="78">
        <f>D348</f>
        <v>3500</v>
      </c>
      <c r="E347" s="45"/>
      <c r="F347" s="32"/>
      <c r="G347" s="3"/>
    </row>
    <row r="348" spans="1:7" ht="37.5">
      <c r="A348" s="102" t="s">
        <v>308</v>
      </c>
      <c r="B348" s="112" t="s">
        <v>512</v>
      </c>
      <c r="C348" s="111">
        <v>400</v>
      </c>
      <c r="D348" s="78">
        <v>3500</v>
      </c>
      <c r="E348" s="45"/>
      <c r="F348" s="32"/>
      <c r="G348" s="3"/>
    </row>
    <row r="349" spans="1:7" ht="56.25">
      <c r="A349" s="107" t="s">
        <v>517</v>
      </c>
      <c r="B349" s="112" t="s">
        <v>523</v>
      </c>
      <c r="C349" s="48" t="s">
        <v>7</v>
      </c>
      <c r="D349" s="78">
        <f>D350</f>
        <v>184.22</v>
      </c>
      <c r="E349" s="45"/>
      <c r="F349" s="32"/>
      <c r="G349" s="3"/>
    </row>
    <row r="350" spans="1:7" ht="37.5">
      <c r="A350" s="102" t="s">
        <v>308</v>
      </c>
      <c r="B350" s="112" t="s">
        <v>523</v>
      </c>
      <c r="C350" s="111">
        <v>400</v>
      </c>
      <c r="D350" s="78">
        <v>184.22</v>
      </c>
      <c r="E350" s="45"/>
      <c r="F350" s="32"/>
      <c r="G350" s="3"/>
    </row>
    <row r="351" spans="1:7" ht="39" customHeight="1">
      <c r="A351" s="114" t="s">
        <v>406</v>
      </c>
      <c r="B351" s="47" t="s">
        <v>253</v>
      </c>
      <c r="C351" s="48" t="s">
        <v>7</v>
      </c>
      <c r="D351" s="84">
        <f>D352</f>
        <v>40</v>
      </c>
      <c r="E351" s="45"/>
      <c r="F351" s="32"/>
      <c r="G351" s="3"/>
    </row>
    <row r="352" spans="1:7" ht="43.5" customHeight="1">
      <c r="A352" s="115" t="s">
        <v>57</v>
      </c>
      <c r="B352" s="112" t="s">
        <v>254</v>
      </c>
      <c r="C352" s="48" t="s">
        <v>7</v>
      </c>
      <c r="D352" s="85">
        <f>D353</f>
        <v>40</v>
      </c>
      <c r="E352" s="45"/>
      <c r="F352" s="32"/>
      <c r="G352" s="3"/>
    </row>
    <row r="353" spans="1:7" ht="21.75" customHeight="1">
      <c r="A353" s="41" t="s">
        <v>9</v>
      </c>
      <c r="B353" s="112" t="s">
        <v>254</v>
      </c>
      <c r="C353" s="111">
        <v>200</v>
      </c>
      <c r="D353" s="85">
        <v>40</v>
      </c>
      <c r="E353" s="45"/>
      <c r="F353" s="32"/>
      <c r="G353" s="3"/>
    </row>
    <row r="354" spans="1:7" ht="61.5" customHeight="1">
      <c r="A354" s="129" t="s">
        <v>454</v>
      </c>
      <c r="B354" s="47" t="s">
        <v>131</v>
      </c>
      <c r="C354" s="37" t="s">
        <v>7</v>
      </c>
      <c r="D354" s="84">
        <f>D355</f>
        <v>2885.4700000000003</v>
      </c>
      <c r="E354" s="45"/>
      <c r="F354" s="32"/>
      <c r="G354" s="3"/>
    </row>
    <row r="355" spans="1:7" ht="37.5" customHeight="1">
      <c r="A355" s="50" t="s">
        <v>455</v>
      </c>
      <c r="B355" s="47" t="s">
        <v>130</v>
      </c>
      <c r="C355" s="48" t="s">
        <v>7</v>
      </c>
      <c r="D355" s="84">
        <f>D356+D360+D362</f>
        <v>2885.4700000000003</v>
      </c>
      <c r="E355" s="45"/>
      <c r="F355" s="32"/>
      <c r="G355" s="3"/>
    </row>
    <row r="356" spans="1:7" ht="25.5" customHeight="1">
      <c r="A356" s="5" t="s">
        <v>15</v>
      </c>
      <c r="B356" s="38" t="s">
        <v>127</v>
      </c>
      <c r="C356" s="37" t="s">
        <v>7</v>
      </c>
      <c r="D356" s="85">
        <f>D357+D358+D359</f>
        <v>481.24999999999994</v>
      </c>
      <c r="E356" s="45"/>
      <c r="F356" s="32"/>
      <c r="G356" s="3"/>
    </row>
    <row r="357" spans="1:7" ht="61.5" customHeight="1">
      <c r="A357" s="5" t="s">
        <v>8</v>
      </c>
      <c r="B357" s="38" t="s">
        <v>127</v>
      </c>
      <c r="C357" s="37">
        <v>100</v>
      </c>
      <c r="D357" s="87">
        <v>51.02</v>
      </c>
      <c r="E357" s="45"/>
      <c r="F357" s="32"/>
      <c r="G357" s="3"/>
    </row>
    <row r="358" spans="1:7" ht="25.5" customHeight="1">
      <c r="A358" s="5" t="s">
        <v>9</v>
      </c>
      <c r="B358" s="38" t="s">
        <v>127</v>
      </c>
      <c r="C358" s="37">
        <v>200</v>
      </c>
      <c r="D358" s="85">
        <v>380.08</v>
      </c>
      <c r="E358" s="45"/>
      <c r="F358" s="32"/>
      <c r="G358" s="3"/>
    </row>
    <row r="359" spans="1:7" ht="25.5" customHeight="1">
      <c r="A359" s="5" t="s">
        <v>11</v>
      </c>
      <c r="B359" s="38" t="s">
        <v>127</v>
      </c>
      <c r="C359" s="37">
        <v>800</v>
      </c>
      <c r="D359" s="85">
        <v>50.15</v>
      </c>
      <c r="E359" s="45"/>
      <c r="F359" s="32"/>
      <c r="G359" s="3"/>
    </row>
    <row r="360" spans="1:7" ht="36" customHeight="1">
      <c r="A360" s="26" t="s">
        <v>16</v>
      </c>
      <c r="B360" s="38" t="s">
        <v>128</v>
      </c>
      <c r="C360" s="37" t="s">
        <v>7</v>
      </c>
      <c r="D360" s="87">
        <f>D361</f>
        <v>1239.81</v>
      </c>
      <c r="E360" s="45"/>
      <c r="F360" s="32"/>
      <c r="G360" s="3"/>
    </row>
    <row r="361" spans="1:7" ht="60.75" customHeight="1">
      <c r="A361" s="5" t="s">
        <v>8</v>
      </c>
      <c r="B361" s="38" t="s">
        <v>128</v>
      </c>
      <c r="C361" s="37">
        <v>100</v>
      </c>
      <c r="D361" s="87">
        <v>1239.81</v>
      </c>
      <c r="E361" s="45"/>
      <c r="F361" s="32"/>
      <c r="G361" s="3"/>
    </row>
    <row r="362" spans="1:7" ht="35.25" customHeight="1">
      <c r="A362" s="26" t="s">
        <v>21</v>
      </c>
      <c r="B362" s="38" t="s">
        <v>129</v>
      </c>
      <c r="C362" s="37" t="s">
        <v>7</v>
      </c>
      <c r="D362" s="78">
        <f>D363+D364</f>
        <v>1164.4100000000001</v>
      </c>
      <c r="E362" s="45"/>
      <c r="F362" s="32"/>
      <c r="G362" s="3"/>
    </row>
    <row r="363" spans="1:7" ht="63" customHeight="1">
      <c r="A363" s="5" t="s">
        <v>8</v>
      </c>
      <c r="B363" s="38" t="s">
        <v>129</v>
      </c>
      <c r="C363" s="37">
        <v>100</v>
      </c>
      <c r="D363" s="78">
        <v>915.26</v>
      </c>
      <c r="E363" s="45"/>
      <c r="F363" s="32"/>
      <c r="G363" s="3"/>
    </row>
    <row r="364" spans="1:7" ht="25.5" customHeight="1">
      <c r="A364" s="26" t="s">
        <v>9</v>
      </c>
      <c r="B364" s="38" t="s">
        <v>129</v>
      </c>
      <c r="C364" s="37">
        <v>200</v>
      </c>
      <c r="D364" s="78">
        <v>249.15</v>
      </c>
      <c r="E364" s="45"/>
      <c r="F364" s="32"/>
      <c r="G364" s="3"/>
    </row>
    <row r="365" spans="1:7" ht="81.75" customHeight="1">
      <c r="A365" s="130" t="s">
        <v>456</v>
      </c>
      <c r="B365" s="47" t="s">
        <v>101</v>
      </c>
      <c r="C365" s="48" t="s">
        <v>7</v>
      </c>
      <c r="D365" s="77">
        <f>D366+D385+D421+D428+D435+D440+D448+D459+D470</f>
        <v>863314.71999999986</v>
      </c>
      <c r="E365" s="45"/>
      <c r="F365" s="32"/>
      <c r="G365" s="3"/>
    </row>
    <row r="366" spans="1:7" ht="25.5" customHeight="1">
      <c r="A366" s="46" t="s">
        <v>457</v>
      </c>
      <c r="B366" s="47" t="s">
        <v>102</v>
      </c>
      <c r="C366" s="48"/>
      <c r="D366" s="77">
        <f>D367+D371+D374+D378+D381+D383</f>
        <v>317356.68</v>
      </c>
      <c r="E366" s="45"/>
      <c r="F366" s="32"/>
      <c r="G366" s="3"/>
    </row>
    <row r="367" spans="1:7" ht="45" customHeight="1">
      <c r="A367" s="26" t="s">
        <v>96</v>
      </c>
      <c r="B367" s="38" t="s">
        <v>103</v>
      </c>
      <c r="C367" s="37" t="s">
        <v>7</v>
      </c>
      <c r="D367" s="78">
        <f>D368+D369+D370</f>
        <v>207373.91999999998</v>
      </c>
      <c r="E367" s="45"/>
      <c r="F367" s="32"/>
      <c r="G367" s="3"/>
    </row>
    <row r="368" spans="1:7" ht="66.75" customHeight="1">
      <c r="A368" s="26" t="s">
        <v>17</v>
      </c>
      <c r="B368" s="38" t="s">
        <v>103</v>
      </c>
      <c r="C368" s="37">
        <v>100</v>
      </c>
      <c r="D368" s="78">
        <v>129125.79</v>
      </c>
      <c r="E368" s="45"/>
      <c r="F368" s="32"/>
      <c r="G368" s="3"/>
    </row>
    <row r="369" spans="1:7" ht="25.5" customHeight="1">
      <c r="A369" s="26" t="s">
        <v>9</v>
      </c>
      <c r="B369" s="38" t="s">
        <v>103</v>
      </c>
      <c r="C369" s="37">
        <v>200</v>
      </c>
      <c r="D369" s="78">
        <v>70415.61</v>
      </c>
      <c r="E369" s="45"/>
      <c r="F369" s="32"/>
      <c r="G369" s="3"/>
    </row>
    <row r="370" spans="1:7" ht="25.5" customHeight="1">
      <c r="A370" s="26" t="s">
        <v>11</v>
      </c>
      <c r="B370" s="38" t="s">
        <v>103</v>
      </c>
      <c r="C370" s="37">
        <v>800</v>
      </c>
      <c r="D370" s="78">
        <v>7832.52</v>
      </c>
      <c r="E370" s="45"/>
      <c r="F370" s="32"/>
      <c r="G370" s="3"/>
    </row>
    <row r="371" spans="1:7" ht="64.5" customHeight="1">
      <c r="A371" s="65" t="s">
        <v>370</v>
      </c>
      <c r="B371" s="38" t="s">
        <v>104</v>
      </c>
      <c r="C371" s="37" t="s">
        <v>7</v>
      </c>
      <c r="D371" s="78">
        <f>D372+D373</f>
        <v>7405.44</v>
      </c>
      <c r="E371" s="45"/>
      <c r="F371" s="32"/>
      <c r="G371" s="3"/>
    </row>
    <row r="372" spans="1:7" ht="25.5" customHeight="1">
      <c r="A372" s="26" t="s">
        <v>9</v>
      </c>
      <c r="B372" s="38" t="s">
        <v>104</v>
      </c>
      <c r="C372" s="37">
        <v>200</v>
      </c>
      <c r="D372" s="78">
        <v>7296</v>
      </c>
      <c r="E372" s="45"/>
      <c r="F372" s="32"/>
      <c r="G372" s="3"/>
    </row>
    <row r="373" spans="1:7" ht="25.5" customHeight="1">
      <c r="A373" s="26" t="s">
        <v>10</v>
      </c>
      <c r="B373" s="38" t="s">
        <v>104</v>
      </c>
      <c r="C373" s="37">
        <v>300</v>
      </c>
      <c r="D373" s="78">
        <v>109.44</v>
      </c>
      <c r="E373" s="45"/>
      <c r="F373" s="32"/>
      <c r="G373" s="3"/>
    </row>
    <row r="374" spans="1:7" ht="96.75" customHeight="1">
      <c r="A374" s="92" t="s">
        <v>365</v>
      </c>
      <c r="B374" s="38" t="s">
        <v>137</v>
      </c>
      <c r="C374" s="37" t="s">
        <v>7</v>
      </c>
      <c r="D374" s="78">
        <f>D375+D376+D377</f>
        <v>98566.45</v>
      </c>
      <c r="E374" s="45"/>
      <c r="F374" s="32"/>
      <c r="G374" s="3"/>
    </row>
    <row r="375" spans="1:7" ht="58.5" customHeight="1">
      <c r="A375" s="26" t="s">
        <v>17</v>
      </c>
      <c r="B375" s="38" t="s">
        <v>137</v>
      </c>
      <c r="C375" s="37">
        <v>100</v>
      </c>
      <c r="D375" s="78">
        <v>95872.45</v>
      </c>
      <c r="E375" s="45"/>
      <c r="F375" s="32"/>
      <c r="G375" s="3"/>
    </row>
    <row r="376" spans="1:7" ht="25.5" customHeight="1">
      <c r="A376" s="26" t="s">
        <v>9</v>
      </c>
      <c r="B376" s="38" t="s">
        <v>137</v>
      </c>
      <c r="C376" s="37">
        <v>200</v>
      </c>
      <c r="D376" s="78">
        <v>724</v>
      </c>
      <c r="E376" s="45"/>
      <c r="F376" s="32"/>
      <c r="G376" s="3"/>
    </row>
    <row r="377" spans="1:7" ht="25.5" customHeight="1">
      <c r="A377" s="26" t="s">
        <v>11</v>
      </c>
      <c r="B377" s="38" t="s">
        <v>137</v>
      </c>
      <c r="C377" s="37">
        <v>800</v>
      </c>
      <c r="D377" s="78">
        <v>1970</v>
      </c>
      <c r="E377" s="45"/>
      <c r="F377" s="32"/>
      <c r="G377" s="3"/>
    </row>
    <row r="378" spans="1:7" ht="81" customHeight="1">
      <c r="A378" s="26" t="s">
        <v>504</v>
      </c>
      <c r="B378" s="38" t="s">
        <v>105</v>
      </c>
      <c r="C378" s="37" t="s">
        <v>7</v>
      </c>
      <c r="D378" s="78">
        <f>D379+D380</f>
        <v>3744.86</v>
      </c>
      <c r="E378" s="45"/>
      <c r="F378" s="32"/>
      <c r="G378" s="3"/>
    </row>
    <row r="379" spans="1:7" ht="59.25" customHeight="1">
      <c r="A379" s="26" t="s">
        <v>17</v>
      </c>
      <c r="B379" s="38" t="s">
        <v>105</v>
      </c>
      <c r="C379" s="37">
        <v>100</v>
      </c>
      <c r="D379" s="78">
        <v>2880</v>
      </c>
      <c r="E379" s="45"/>
      <c r="F379" s="32"/>
      <c r="G379" s="3"/>
    </row>
    <row r="380" spans="1:7" ht="25.5" customHeight="1">
      <c r="A380" s="26" t="s">
        <v>10</v>
      </c>
      <c r="B380" s="38" t="s">
        <v>105</v>
      </c>
      <c r="C380" s="37">
        <v>300</v>
      </c>
      <c r="D380" s="78">
        <v>864.86</v>
      </c>
      <c r="E380" s="45"/>
      <c r="F380" s="32"/>
      <c r="G380" s="3"/>
    </row>
    <row r="381" spans="1:7" ht="41.25" customHeight="1">
      <c r="A381" s="26" t="s">
        <v>366</v>
      </c>
      <c r="B381" s="110" t="s">
        <v>298</v>
      </c>
      <c r="C381" s="109" t="s">
        <v>7</v>
      </c>
      <c r="D381" s="78">
        <f>D382</f>
        <v>266.01</v>
      </c>
      <c r="E381" s="45"/>
      <c r="F381" s="32"/>
      <c r="G381" s="3"/>
    </row>
    <row r="382" spans="1:7" ht="25.5" customHeight="1">
      <c r="A382" s="26" t="s">
        <v>9</v>
      </c>
      <c r="B382" s="110" t="s">
        <v>298</v>
      </c>
      <c r="C382" s="109">
        <v>200</v>
      </c>
      <c r="D382" s="78">
        <v>266.01</v>
      </c>
      <c r="E382" s="45"/>
      <c r="F382" s="32"/>
      <c r="G382" s="3"/>
    </row>
    <row r="383" spans="1:7" ht="42.75" customHeight="1">
      <c r="A383" s="26" t="s">
        <v>407</v>
      </c>
      <c r="B383" s="112" t="s">
        <v>408</v>
      </c>
      <c r="C383" s="111" t="s">
        <v>7</v>
      </c>
      <c r="D383" s="78">
        <f>D384</f>
        <v>0</v>
      </c>
      <c r="E383" s="45"/>
      <c r="F383" s="32"/>
      <c r="G383" s="3"/>
    </row>
    <row r="384" spans="1:7" ht="25.5" customHeight="1">
      <c r="A384" s="26" t="s">
        <v>9</v>
      </c>
      <c r="B384" s="112" t="s">
        <v>408</v>
      </c>
      <c r="C384" s="111">
        <v>200</v>
      </c>
      <c r="D384" s="78">
        <v>0</v>
      </c>
      <c r="E384" s="45"/>
      <c r="F384" s="32"/>
      <c r="G384" s="3"/>
    </row>
    <row r="385" spans="1:7" ht="25.5" customHeight="1">
      <c r="A385" s="46" t="s">
        <v>458</v>
      </c>
      <c r="B385" s="47" t="s">
        <v>106</v>
      </c>
      <c r="C385" s="48" t="s">
        <v>7</v>
      </c>
      <c r="D385" s="77">
        <f>D386+D392+D396+D398+D404+D406+D409+D411+D418+D414+D416+D402+D394+D390</f>
        <v>442603.97</v>
      </c>
      <c r="E385" s="45"/>
      <c r="F385" s="32"/>
      <c r="G385" s="3"/>
    </row>
    <row r="386" spans="1:7" ht="34.5" customHeight="1">
      <c r="A386" s="26" t="s">
        <v>57</v>
      </c>
      <c r="B386" s="38" t="s">
        <v>107</v>
      </c>
      <c r="C386" s="37" t="s">
        <v>7</v>
      </c>
      <c r="D386" s="78">
        <f>D387+D388+D389</f>
        <v>156822.13</v>
      </c>
      <c r="E386" s="45"/>
      <c r="F386" s="32"/>
      <c r="G386" s="3"/>
    </row>
    <row r="387" spans="1:7" ht="53.25" customHeight="1">
      <c r="A387" s="26" t="s">
        <v>17</v>
      </c>
      <c r="B387" s="38" t="s">
        <v>107</v>
      </c>
      <c r="C387" s="37">
        <v>100</v>
      </c>
      <c r="D387" s="78">
        <v>89175.53</v>
      </c>
      <c r="E387" s="45"/>
      <c r="F387" s="32"/>
      <c r="G387" s="3"/>
    </row>
    <row r="388" spans="1:7" ht="25.5" customHeight="1">
      <c r="A388" s="26" t="s">
        <v>9</v>
      </c>
      <c r="B388" s="38" t="s">
        <v>107</v>
      </c>
      <c r="C388" s="37">
        <v>200</v>
      </c>
      <c r="D388" s="78">
        <v>60074.86</v>
      </c>
      <c r="E388" s="45"/>
      <c r="F388" s="32"/>
      <c r="G388" s="3"/>
    </row>
    <row r="389" spans="1:7" ht="25.5" customHeight="1">
      <c r="A389" s="26" t="s">
        <v>11</v>
      </c>
      <c r="B389" s="38" t="s">
        <v>107</v>
      </c>
      <c r="C389" s="37">
        <v>800</v>
      </c>
      <c r="D389" s="78">
        <v>7571.74</v>
      </c>
      <c r="E389" s="45"/>
      <c r="F389" s="32"/>
      <c r="G389" s="3"/>
    </row>
    <row r="390" spans="1:7" ht="56.25">
      <c r="A390" s="91" t="s">
        <v>553</v>
      </c>
      <c r="B390" s="112" t="s">
        <v>554</v>
      </c>
      <c r="C390" s="111" t="s">
        <v>7</v>
      </c>
      <c r="D390" s="78">
        <f>D391</f>
        <v>16666.849999999999</v>
      </c>
      <c r="E390" s="45"/>
      <c r="F390" s="32"/>
      <c r="G390" s="3"/>
    </row>
    <row r="391" spans="1:7" ht="25.5" customHeight="1">
      <c r="A391" s="91" t="s">
        <v>9</v>
      </c>
      <c r="B391" s="112" t="s">
        <v>554</v>
      </c>
      <c r="C391" s="111">
        <v>200</v>
      </c>
      <c r="D391" s="78">
        <v>16666.849999999999</v>
      </c>
      <c r="E391" s="45"/>
      <c r="F391" s="32"/>
      <c r="G391" s="3"/>
    </row>
    <row r="392" spans="1:7" ht="45" customHeight="1">
      <c r="A392" s="69" t="s">
        <v>366</v>
      </c>
      <c r="B392" s="110" t="s">
        <v>276</v>
      </c>
      <c r="C392" s="95" t="s">
        <v>7</v>
      </c>
      <c r="D392" s="78">
        <f>D393</f>
        <v>537.97</v>
      </c>
      <c r="E392" s="45"/>
      <c r="F392" s="32"/>
      <c r="G392" s="3"/>
    </row>
    <row r="393" spans="1:7" ht="25.5" customHeight="1">
      <c r="A393" s="91" t="s">
        <v>9</v>
      </c>
      <c r="B393" s="110" t="s">
        <v>276</v>
      </c>
      <c r="C393" s="95">
        <v>200</v>
      </c>
      <c r="D393" s="78">
        <v>537.97</v>
      </c>
      <c r="E393" s="45"/>
      <c r="F393" s="32"/>
      <c r="G393" s="3"/>
    </row>
    <row r="394" spans="1:7" ht="37.5">
      <c r="A394" s="91" t="s">
        <v>552</v>
      </c>
      <c r="B394" s="112" t="s">
        <v>547</v>
      </c>
      <c r="C394" s="111" t="s">
        <v>7</v>
      </c>
      <c r="D394" s="78">
        <f>D395</f>
        <v>7191.98</v>
      </c>
      <c r="E394" s="45"/>
      <c r="F394" s="32"/>
      <c r="G394" s="3"/>
    </row>
    <row r="395" spans="1:7" ht="25.5" customHeight="1">
      <c r="A395" s="91" t="s">
        <v>9</v>
      </c>
      <c r="B395" s="112" t="s">
        <v>547</v>
      </c>
      <c r="C395" s="111">
        <v>200</v>
      </c>
      <c r="D395" s="78">
        <v>7191.98</v>
      </c>
      <c r="E395" s="45"/>
      <c r="F395" s="32"/>
      <c r="G395" s="3"/>
    </row>
    <row r="396" spans="1:7" ht="37.5">
      <c r="A396" s="65" t="s">
        <v>328</v>
      </c>
      <c r="B396" s="112" t="s">
        <v>327</v>
      </c>
      <c r="C396" s="111"/>
      <c r="D396" s="78">
        <f>D397</f>
        <v>0</v>
      </c>
      <c r="E396" s="45"/>
      <c r="F396" s="32"/>
      <c r="G396" s="3"/>
    </row>
    <row r="397" spans="1:7" ht="25.5" customHeight="1">
      <c r="A397" s="91" t="s">
        <v>9</v>
      </c>
      <c r="B397" s="112" t="s">
        <v>327</v>
      </c>
      <c r="C397" s="111">
        <v>200</v>
      </c>
      <c r="D397" s="78">
        <v>0</v>
      </c>
      <c r="E397" s="45"/>
      <c r="F397" s="32"/>
      <c r="G397" s="3"/>
    </row>
    <row r="398" spans="1:7" ht="142.5" customHeight="1">
      <c r="A398" s="92" t="s">
        <v>367</v>
      </c>
      <c r="B398" s="38" t="s">
        <v>138</v>
      </c>
      <c r="C398" s="37" t="s">
        <v>7</v>
      </c>
      <c r="D398" s="78">
        <f>D399+D400+D401</f>
        <v>238265.32</v>
      </c>
      <c r="E398" s="45"/>
      <c r="F398" s="32"/>
      <c r="G398" s="3"/>
    </row>
    <row r="399" spans="1:7" ht="63.75" customHeight="1">
      <c r="A399" s="26" t="s">
        <v>17</v>
      </c>
      <c r="B399" s="38" t="s">
        <v>138</v>
      </c>
      <c r="C399" s="37">
        <v>100</v>
      </c>
      <c r="D399" s="78">
        <v>227007.32</v>
      </c>
      <c r="E399" s="45"/>
      <c r="F399" s="32"/>
      <c r="G399" s="3"/>
    </row>
    <row r="400" spans="1:7" ht="25.5" customHeight="1">
      <c r="A400" s="26" t="s">
        <v>9</v>
      </c>
      <c r="B400" s="38" t="s">
        <v>138</v>
      </c>
      <c r="C400" s="37">
        <v>200</v>
      </c>
      <c r="D400" s="78">
        <v>6293</v>
      </c>
      <c r="E400" s="45"/>
      <c r="F400" s="32"/>
      <c r="G400" s="3"/>
    </row>
    <row r="401" spans="1:10" ht="25.5" customHeight="1">
      <c r="A401" s="26" t="s">
        <v>11</v>
      </c>
      <c r="B401" s="38" t="s">
        <v>138</v>
      </c>
      <c r="C401" s="37">
        <v>800</v>
      </c>
      <c r="D401" s="78">
        <v>4965</v>
      </c>
      <c r="E401" s="45"/>
      <c r="F401" s="32"/>
      <c r="G401" s="3"/>
    </row>
    <row r="402" spans="1:10" ht="32.450000000000003" customHeight="1">
      <c r="A402" s="91" t="s">
        <v>538</v>
      </c>
      <c r="B402" s="112" t="s">
        <v>537</v>
      </c>
      <c r="C402" s="111" t="s">
        <v>7</v>
      </c>
      <c r="D402" s="78">
        <f>D403</f>
        <v>0</v>
      </c>
      <c r="E402" s="45"/>
      <c r="F402" s="32"/>
      <c r="G402" s="3"/>
    </row>
    <row r="403" spans="1:10" ht="25.5" customHeight="1">
      <c r="A403" s="26" t="s">
        <v>9</v>
      </c>
      <c r="B403" s="112" t="s">
        <v>537</v>
      </c>
      <c r="C403" s="111">
        <v>200</v>
      </c>
      <c r="D403" s="78">
        <v>0</v>
      </c>
      <c r="E403" s="45"/>
      <c r="F403" s="32"/>
      <c r="G403" s="3"/>
    </row>
    <row r="404" spans="1:10" ht="37.5">
      <c r="A404" s="26" t="s">
        <v>407</v>
      </c>
      <c r="B404" s="112" t="s">
        <v>409</v>
      </c>
      <c r="C404" s="111" t="s">
        <v>7</v>
      </c>
      <c r="D404" s="78">
        <f>D405</f>
        <v>140</v>
      </c>
      <c r="E404" s="45"/>
      <c r="F404" s="32"/>
      <c r="G404" s="3"/>
    </row>
    <row r="405" spans="1:10" ht="25.5" customHeight="1">
      <c r="A405" s="26" t="s">
        <v>9</v>
      </c>
      <c r="B405" s="112" t="s">
        <v>409</v>
      </c>
      <c r="C405" s="111">
        <v>200</v>
      </c>
      <c r="D405" s="78">
        <v>140</v>
      </c>
      <c r="E405" s="45"/>
      <c r="F405" s="32"/>
      <c r="G405" s="3"/>
    </row>
    <row r="406" spans="1:10" ht="78.75" customHeight="1">
      <c r="A406" s="26" t="s">
        <v>504</v>
      </c>
      <c r="B406" s="38" t="s">
        <v>108</v>
      </c>
      <c r="C406" s="37" t="s">
        <v>7</v>
      </c>
      <c r="D406" s="78">
        <f>D407+D408</f>
        <v>7716.4</v>
      </c>
      <c r="E406" s="45"/>
      <c r="F406" s="32"/>
      <c r="G406" s="3"/>
    </row>
    <row r="407" spans="1:10" ht="59.25" customHeight="1">
      <c r="A407" s="26" t="s">
        <v>17</v>
      </c>
      <c r="B407" s="38" t="s">
        <v>108</v>
      </c>
      <c r="C407" s="37">
        <v>100</v>
      </c>
      <c r="D407" s="78">
        <v>6618.66</v>
      </c>
      <c r="E407" s="45"/>
      <c r="F407" s="32"/>
      <c r="G407" s="3"/>
    </row>
    <row r="408" spans="1:10" ht="25.5" customHeight="1">
      <c r="A408" s="26" t="s">
        <v>10</v>
      </c>
      <c r="B408" s="38" t="s">
        <v>108</v>
      </c>
      <c r="C408" s="37">
        <v>300</v>
      </c>
      <c r="D408" s="78">
        <v>1097.74</v>
      </c>
      <c r="E408" s="45"/>
      <c r="F408" s="32"/>
      <c r="G408" s="3"/>
      <c r="J408" s="2">
        <v>600</v>
      </c>
    </row>
    <row r="409" spans="1:10" ht="51.75" customHeight="1">
      <c r="A409" s="69" t="s">
        <v>279</v>
      </c>
      <c r="B409" s="72" t="s">
        <v>275</v>
      </c>
      <c r="C409" s="37" t="s">
        <v>7</v>
      </c>
      <c r="D409" s="78">
        <f>D410</f>
        <v>4755.04</v>
      </c>
      <c r="E409" s="45"/>
      <c r="F409" s="32"/>
      <c r="G409" s="3"/>
    </row>
    <row r="410" spans="1:10" ht="25.5" customHeight="1">
      <c r="A410" s="69" t="s">
        <v>9</v>
      </c>
      <c r="B410" s="72" t="s">
        <v>275</v>
      </c>
      <c r="C410" s="37">
        <v>200</v>
      </c>
      <c r="D410" s="78">
        <v>4755.04</v>
      </c>
      <c r="E410" s="45"/>
      <c r="F410" s="32"/>
      <c r="G410" s="3"/>
    </row>
    <row r="411" spans="1:10" ht="37.5">
      <c r="A411" s="91" t="s">
        <v>368</v>
      </c>
      <c r="B411" s="72" t="s">
        <v>508</v>
      </c>
      <c r="C411" s="111" t="s">
        <v>7</v>
      </c>
      <c r="D411" s="78">
        <f>D412+D413</f>
        <v>5934.13</v>
      </c>
      <c r="E411" s="45"/>
      <c r="F411" s="32"/>
      <c r="G411" s="3"/>
    </row>
    <row r="412" spans="1:10" ht="56.25">
      <c r="A412" s="26" t="s">
        <v>17</v>
      </c>
      <c r="B412" s="72" t="s">
        <v>508</v>
      </c>
      <c r="C412" s="111">
        <v>100</v>
      </c>
      <c r="D412" s="78">
        <v>4348.8500000000004</v>
      </c>
      <c r="E412" s="45"/>
      <c r="F412" s="32"/>
      <c r="G412" s="3"/>
    </row>
    <row r="413" spans="1:10" ht="18.75">
      <c r="A413" s="69" t="s">
        <v>9</v>
      </c>
      <c r="B413" s="72" t="s">
        <v>508</v>
      </c>
      <c r="C413" s="111">
        <v>200</v>
      </c>
      <c r="D413" s="78">
        <v>1585.28</v>
      </c>
      <c r="E413" s="45"/>
      <c r="F413" s="32"/>
      <c r="G413" s="3"/>
    </row>
    <row r="414" spans="1:10" ht="56.25">
      <c r="A414" s="107" t="s">
        <v>519</v>
      </c>
      <c r="B414" s="112" t="s">
        <v>513</v>
      </c>
      <c r="C414" s="111" t="s">
        <v>7</v>
      </c>
      <c r="D414" s="78">
        <f>D415</f>
        <v>2700</v>
      </c>
      <c r="E414" s="45"/>
      <c r="F414" s="32"/>
      <c r="G414" s="3"/>
    </row>
    <row r="415" spans="1:10" ht="37.5">
      <c r="A415" s="102" t="s">
        <v>308</v>
      </c>
      <c r="B415" s="112" t="s">
        <v>513</v>
      </c>
      <c r="C415" s="111">
        <v>400</v>
      </c>
      <c r="D415" s="78">
        <v>2700</v>
      </c>
      <c r="E415" s="45"/>
      <c r="F415" s="32"/>
      <c r="G415" s="3"/>
    </row>
    <row r="416" spans="1:10" ht="56.25">
      <c r="A416" s="107" t="s">
        <v>520</v>
      </c>
      <c r="B416" s="112" t="s">
        <v>514</v>
      </c>
      <c r="C416" s="111" t="s">
        <v>7</v>
      </c>
      <c r="D416" s="78">
        <f>D417</f>
        <v>142.11000000000001</v>
      </c>
      <c r="E416" s="45"/>
      <c r="F416" s="32"/>
      <c r="G416" s="3"/>
    </row>
    <row r="417" spans="1:7" ht="37.5">
      <c r="A417" s="102" t="s">
        <v>308</v>
      </c>
      <c r="B417" s="112" t="s">
        <v>514</v>
      </c>
      <c r="C417" s="111">
        <v>400</v>
      </c>
      <c r="D417" s="78">
        <v>142.11000000000001</v>
      </c>
      <c r="E417" s="45"/>
      <c r="F417" s="32"/>
      <c r="G417" s="3"/>
    </row>
    <row r="418" spans="1:7" ht="25.5" customHeight="1">
      <c r="A418" s="122" t="s">
        <v>500</v>
      </c>
      <c r="B418" s="72" t="s">
        <v>326</v>
      </c>
      <c r="C418" s="111"/>
      <c r="D418" s="78">
        <f>D419</f>
        <v>1732.04</v>
      </c>
      <c r="E418" s="45"/>
      <c r="F418" s="32"/>
      <c r="G418" s="3"/>
    </row>
    <row r="419" spans="1:7" ht="42.75" customHeight="1">
      <c r="A419" s="121" t="s">
        <v>369</v>
      </c>
      <c r="B419" s="72" t="s">
        <v>326</v>
      </c>
      <c r="C419" s="37" t="s">
        <v>7</v>
      </c>
      <c r="D419" s="78">
        <f>D420</f>
        <v>1732.04</v>
      </c>
      <c r="E419" s="45"/>
      <c r="F419" s="32"/>
      <c r="G419" s="3"/>
    </row>
    <row r="420" spans="1:7" ht="25.5" customHeight="1">
      <c r="A420" s="69" t="s">
        <v>9</v>
      </c>
      <c r="B420" s="72" t="s">
        <v>326</v>
      </c>
      <c r="C420" s="37">
        <v>200</v>
      </c>
      <c r="D420" s="78">
        <v>1732.04</v>
      </c>
      <c r="E420" s="45"/>
      <c r="F420" s="32"/>
      <c r="G420" s="3"/>
    </row>
    <row r="421" spans="1:7" ht="39.75" customHeight="1">
      <c r="A421" s="46" t="s">
        <v>459</v>
      </c>
      <c r="B421" s="47" t="s">
        <v>109</v>
      </c>
      <c r="C421" s="48" t="s">
        <v>7</v>
      </c>
      <c r="D421" s="77">
        <f>D422+D426</f>
        <v>39631.24</v>
      </c>
      <c r="E421" s="45"/>
      <c r="F421" s="32"/>
      <c r="G421" s="3"/>
    </row>
    <row r="422" spans="1:7" ht="39.75" customHeight="1">
      <c r="A422" s="26" t="s">
        <v>96</v>
      </c>
      <c r="B422" s="38" t="s">
        <v>110</v>
      </c>
      <c r="C422" s="37" t="s">
        <v>7</v>
      </c>
      <c r="D422" s="78">
        <f>D423+D424+D425</f>
        <v>39604.68</v>
      </c>
      <c r="E422" s="45"/>
      <c r="F422" s="32"/>
      <c r="G422" s="3"/>
    </row>
    <row r="423" spans="1:7" ht="55.5" customHeight="1">
      <c r="A423" s="26" t="s">
        <v>17</v>
      </c>
      <c r="B423" s="38" t="s">
        <v>110</v>
      </c>
      <c r="C423" s="37">
        <v>100</v>
      </c>
      <c r="D423" s="78">
        <v>35555.32</v>
      </c>
      <c r="E423" s="45"/>
      <c r="F423" s="32"/>
      <c r="G423" s="3"/>
    </row>
    <row r="424" spans="1:7" ht="25.5" customHeight="1">
      <c r="A424" s="26" t="s">
        <v>9</v>
      </c>
      <c r="B424" s="38" t="s">
        <v>110</v>
      </c>
      <c r="C424" s="37">
        <v>200</v>
      </c>
      <c r="D424" s="78">
        <v>3758.49</v>
      </c>
      <c r="E424" s="45"/>
      <c r="F424" s="32"/>
      <c r="G424" s="3"/>
    </row>
    <row r="425" spans="1:7" ht="25.5" customHeight="1">
      <c r="A425" s="26" t="s">
        <v>11</v>
      </c>
      <c r="B425" s="38" t="s">
        <v>110</v>
      </c>
      <c r="C425" s="37">
        <v>800</v>
      </c>
      <c r="D425" s="78">
        <v>290.87</v>
      </c>
      <c r="E425" s="45"/>
      <c r="F425" s="32"/>
      <c r="G425" s="3"/>
    </row>
    <row r="426" spans="1:7" ht="93.75">
      <c r="A426" s="116" t="s">
        <v>340</v>
      </c>
      <c r="B426" s="112" t="s">
        <v>339</v>
      </c>
      <c r="C426" s="111" t="s">
        <v>7</v>
      </c>
      <c r="D426" s="78">
        <f>D427</f>
        <v>26.56</v>
      </c>
      <c r="E426" s="45"/>
      <c r="F426" s="32"/>
      <c r="G426" s="3"/>
    </row>
    <row r="427" spans="1:7" ht="56.25">
      <c r="A427" s="26" t="s">
        <v>17</v>
      </c>
      <c r="B427" s="112" t="s">
        <v>339</v>
      </c>
      <c r="C427" s="111">
        <v>100</v>
      </c>
      <c r="D427" s="78">
        <v>26.56</v>
      </c>
      <c r="E427" s="45"/>
      <c r="F427" s="32"/>
      <c r="G427" s="3"/>
    </row>
    <row r="428" spans="1:7" ht="44.25" customHeight="1">
      <c r="A428" s="46" t="s">
        <v>460</v>
      </c>
      <c r="B428" s="47" t="s">
        <v>111</v>
      </c>
      <c r="C428" s="48" t="s">
        <v>7</v>
      </c>
      <c r="D428" s="77">
        <f>D431+D429</f>
        <v>2346.3399999999997</v>
      </c>
      <c r="E428" s="45"/>
      <c r="F428" s="32"/>
      <c r="G428" s="3"/>
    </row>
    <row r="429" spans="1:7" ht="25.5" customHeight="1">
      <c r="A429" s="26" t="s">
        <v>97</v>
      </c>
      <c r="B429" s="38" t="s">
        <v>112</v>
      </c>
      <c r="C429" s="48" t="s">
        <v>7</v>
      </c>
      <c r="D429" s="78">
        <f>D430</f>
        <v>130</v>
      </c>
      <c r="E429" s="45"/>
      <c r="F429" s="32"/>
      <c r="G429" s="3"/>
    </row>
    <row r="430" spans="1:7" ht="25.5" customHeight="1">
      <c r="A430" s="26" t="s">
        <v>9</v>
      </c>
      <c r="B430" s="38" t="s">
        <v>112</v>
      </c>
      <c r="C430" s="37">
        <v>200</v>
      </c>
      <c r="D430" s="78">
        <v>130</v>
      </c>
      <c r="E430" s="45"/>
      <c r="F430" s="32"/>
      <c r="G430" s="3"/>
    </row>
    <row r="431" spans="1:7" ht="44.25" customHeight="1">
      <c r="A431" s="26" t="s">
        <v>57</v>
      </c>
      <c r="B431" s="38" t="s">
        <v>113</v>
      </c>
      <c r="C431" s="48" t="s">
        <v>7</v>
      </c>
      <c r="D431" s="78">
        <f>D432+D433+D434</f>
        <v>2216.3399999999997</v>
      </c>
      <c r="E431" s="45"/>
      <c r="F431" s="32"/>
      <c r="G431" s="3"/>
    </row>
    <row r="432" spans="1:7" ht="57.75" customHeight="1">
      <c r="A432" s="26" t="s">
        <v>17</v>
      </c>
      <c r="B432" s="38" t="s">
        <v>113</v>
      </c>
      <c r="C432" s="37">
        <v>100</v>
      </c>
      <c r="D432" s="78">
        <v>1730.07</v>
      </c>
      <c r="E432" s="45"/>
      <c r="F432" s="32"/>
      <c r="G432" s="3"/>
    </row>
    <row r="433" spans="1:7" ht="25.5" customHeight="1">
      <c r="A433" s="26" t="s">
        <v>9</v>
      </c>
      <c r="B433" s="38" t="s">
        <v>113</v>
      </c>
      <c r="C433" s="37">
        <v>200</v>
      </c>
      <c r="D433" s="78">
        <v>484.17</v>
      </c>
      <c r="E433" s="45"/>
      <c r="F433" s="32"/>
      <c r="G433" s="3"/>
    </row>
    <row r="434" spans="1:7" ht="25.5" customHeight="1">
      <c r="A434" s="26" t="s">
        <v>11</v>
      </c>
      <c r="B434" s="38" t="s">
        <v>113</v>
      </c>
      <c r="C434" s="37">
        <v>800</v>
      </c>
      <c r="D434" s="78">
        <v>2.1</v>
      </c>
      <c r="E434" s="45"/>
      <c r="F434" s="32"/>
      <c r="G434" s="3"/>
    </row>
    <row r="435" spans="1:7" ht="39" customHeight="1">
      <c r="A435" s="46" t="s">
        <v>461</v>
      </c>
      <c r="B435" s="47" t="s">
        <v>114</v>
      </c>
      <c r="C435" s="48" t="s">
        <v>7</v>
      </c>
      <c r="D435" s="77">
        <f>D436</f>
        <v>5293.2499999999991</v>
      </c>
      <c r="E435" s="45"/>
      <c r="F435" s="32"/>
      <c r="G435" s="3"/>
    </row>
    <row r="436" spans="1:7" ht="41.25" customHeight="1">
      <c r="A436" s="26" t="s">
        <v>57</v>
      </c>
      <c r="B436" s="38" t="s">
        <v>115</v>
      </c>
      <c r="C436" s="48" t="s">
        <v>7</v>
      </c>
      <c r="D436" s="78">
        <f>D437+D438+D439</f>
        <v>5293.2499999999991</v>
      </c>
      <c r="E436" s="45"/>
      <c r="F436" s="32"/>
      <c r="G436" s="3"/>
    </row>
    <row r="437" spans="1:7" ht="58.5" customHeight="1">
      <c r="A437" s="26" t="s">
        <v>17</v>
      </c>
      <c r="B437" s="38" t="s">
        <v>115</v>
      </c>
      <c r="C437" s="37">
        <v>100</v>
      </c>
      <c r="D437" s="78">
        <v>2878.45</v>
      </c>
      <c r="E437" s="45"/>
      <c r="F437" s="32"/>
      <c r="G437" s="3"/>
    </row>
    <row r="438" spans="1:7" ht="33" customHeight="1">
      <c r="A438" s="26" t="s">
        <v>9</v>
      </c>
      <c r="B438" s="38" t="s">
        <v>115</v>
      </c>
      <c r="C438" s="37">
        <v>200</v>
      </c>
      <c r="D438" s="78">
        <v>2365.77</v>
      </c>
      <c r="E438" s="45"/>
      <c r="F438" s="32"/>
      <c r="G438" s="3"/>
    </row>
    <row r="439" spans="1:7" ht="30.75" customHeight="1">
      <c r="A439" s="26" t="s">
        <v>11</v>
      </c>
      <c r="B439" s="38" t="s">
        <v>115</v>
      </c>
      <c r="C439" s="37">
        <v>800</v>
      </c>
      <c r="D439" s="78">
        <v>49.03</v>
      </c>
      <c r="E439" s="45"/>
      <c r="F439" s="32"/>
      <c r="G439" s="3"/>
    </row>
    <row r="440" spans="1:7" ht="39.75" customHeight="1">
      <c r="A440" s="46" t="s">
        <v>462</v>
      </c>
      <c r="B440" s="47" t="s">
        <v>116</v>
      </c>
      <c r="C440" s="48" t="s">
        <v>7</v>
      </c>
      <c r="D440" s="77">
        <f>D441+D444</f>
        <v>4603.97</v>
      </c>
      <c r="E440" s="45"/>
      <c r="F440" s="32"/>
      <c r="G440" s="3"/>
    </row>
    <row r="441" spans="1:7" ht="39.75" customHeight="1">
      <c r="A441" s="26" t="s">
        <v>325</v>
      </c>
      <c r="B441" s="38" t="s">
        <v>117</v>
      </c>
      <c r="C441" s="48" t="s">
        <v>7</v>
      </c>
      <c r="D441" s="78">
        <f>D443+D442</f>
        <v>624</v>
      </c>
      <c r="E441" s="45"/>
      <c r="F441" s="32"/>
      <c r="G441" s="3"/>
    </row>
    <row r="442" spans="1:7" ht="39.75" customHeight="1">
      <c r="A442" s="26" t="s">
        <v>17</v>
      </c>
      <c r="B442" s="38" t="s">
        <v>117</v>
      </c>
      <c r="C442" s="37">
        <v>100</v>
      </c>
      <c r="D442" s="78">
        <v>0</v>
      </c>
      <c r="E442" s="45"/>
      <c r="F442" s="32"/>
      <c r="G442" s="3"/>
    </row>
    <row r="443" spans="1:7" ht="21" customHeight="1">
      <c r="A443" s="26" t="s">
        <v>9</v>
      </c>
      <c r="B443" s="38" t="s">
        <v>117</v>
      </c>
      <c r="C443" s="37">
        <v>200</v>
      </c>
      <c r="D443" s="78">
        <v>624</v>
      </c>
      <c r="E443" s="45"/>
      <c r="F443" s="32"/>
      <c r="G443" s="3"/>
    </row>
    <row r="444" spans="1:7" ht="39.75" customHeight="1">
      <c r="A444" s="40" t="s">
        <v>136</v>
      </c>
      <c r="B444" s="38" t="s">
        <v>118</v>
      </c>
      <c r="C444" s="48" t="s">
        <v>7</v>
      </c>
      <c r="D444" s="78">
        <f>D446+D447+D445</f>
        <v>3979.9700000000003</v>
      </c>
      <c r="E444" s="45"/>
      <c r="F444" s="32"/>
      <c r="G444" s="3"/>
    </row>
    <row r="445" spans="1:7" ht="58.5" customHeight="1">
      <c r="A445" s="26" t="s">
        <v>17</v>
      </c>
      <c r="B445" s="110" t="s">
        <v>118</v>
      </c>
      <c r="C445" s="109">
        <v>100</v>
      </c>
      <c r="D445" s="78">
        <v>54.3</v>
      </c>
      <c r="E445" s="45"/>
      <c r="F445" s="32"/>
      <c r="G445" s="3"/>
    </row>
    <row r="446" spans="1:7" ht="26.25" customHeight="1">
      <c r="A446" s="26" t="s">
        <v>9</v>
      </c>
      <c r="B446" s="38" t="s">
        <v>118</v>
      </c>
      <c r="C446" s="37">
        <v>200</v>
      </c>
      <c r="D446" s="78">
        <v>3061.67</v>
      </c>
      <c r="E446" s="45"/>
      <c r="F446" s="32"/>
      <c r="G446" s="3"/>
    </row>
    <row r="447" spans="1:7" ht="24.75" customHeight="1">
      <c r="A447" s="40" t="s">
        <v>10</v>
      </c>
      <c r="B447" s="38" t="s">
        <v>118</v>
      </c>
      <c r="C447" s="37">
        <v>300</v>
      </c>
      <c r="D447" s="78">
        <v>864</v>
      </c>
      <c r="E447" s="45"/>
      <c r="F447" s="32"/>
      <c r="G447" s="3"/>
    </row>
    <row r="448" spans="1:7" ht="39.75" customHeight="1">
      <c r="A448" s="46" t="s">
        <v>463</v>
      </c>
      <c r="B448" s="47" t="s">
        <v>119</v>
      </c>
      <c r="C448" s="48" t="s">
        <v>7</v>
      </c>
      <c r="D448" s="77">
        <f>D449+D453+D455</f>
        <v>20535.13</v>
      </c>
      <c r="E448" s="45"/>
      <c r="F448" s="32"/>
      <c r="G448" s="3"/>
    </row>
    <row r="449" spans="1:7" ht="29.25" customHeight="1">
      <c r="A449" s="26" t="s">
        <v>15</v>
      </c>
      <c r="B449" s="38" t="s">
        <v>120</v>
      </c>
      <c r="C449" s="37" t="s">
        <v>7</v>
      </c>
      <c r="D449" s="78">
        <f>D450+D451+D452</f>
        <v>541.06000000000006</v>
      </c>
      <c r="E449" s="45"/>
      <c r="F449" s="32"/>
      <c r="G449" s="3"/>
    </row>
    <row r="450" spans="1:7" ht="55.5" customHeight="1">
      <c r="A450" s="26" t="s">
        <v>17</v>
      </c>
      <c r="B450" s="38" t="s">
        <v>120</v>
      </c>
      <c r="C450" s="37">
        <v>100</v>
      </c>
      <c r="D450" s="78">
        <v>127.42</v>
      </c>
      <c r="E450" s="45"/>
      <c r="F450" s="32"/>
      <c r="G450" s="3"/>
    </row>
    <row r="451" spans="1:7" ht="24" customHeight="1">
      <c r="A451" s="26" t="s">
        <v>9</v>
      </c>
      <c r="B451" s="38" t="s">
        <v>120</v>
      </c>
      <c r="C451" s="37">
        <v>200</v>
      </c>
      <c r="D451" s="78">
        <v>409.79</v>
      </c>
      <c r="E451" s="45"/>
      <c r="F451" s="32"/>
      <c r="G451" s="3"/>
    </row>
    <row r="452" spans="1:7" ht="25.5" customHeight="1">
      <c r="A452" s="26" t="s">
        <v>11</v>
      </c>
      <c r="B452" s="38" t="s">
        <v>120</v>
      </c>
      <c r="C452" s="37">
        <v>800</v>
      </c>
      <c r="D452" s="78">
        <v>3.85</v>
      </c>
      <c r="E452" s="45"/>
      <c r="F452" s="32"/>
      <c r="G452" s="3"/>
    </row>
    <row r="453" spans="1:7" ht="58.5" customHeight="1">
      <c r="A453" s="26" t="s">
        <v>17</v>
      </c>
      <c r="B453" s="38" t="s">
        <v>121</v>
      </c>
      <c r="C453" s="37" t="s">
        <v>7</v>
      </c>
      <c r="D453" s="78">
        <f>D454</f>
        <v>5431.67</v>
      </c>
      <c r="E453" s="45"/>
      <c r="F453" s="32"/>
      <c r="G453" s="3"/>
    </row>
    <row r="454" spans="1:7" ht="39.75" customHeight="1">
      <c r="A454" s="26" t="s">
        <v>26</v>
      </c>
      <c r="B454" s="38" t="s">
        <v>121</v>
      </c>
      <c r="C454" s="37">
        <v>100</v>
      </c>
      <c r="D454" s="78">
        <v>5431.67</v>
      </c>
      <c r="E454" s="45"/>
      <c r="F454" s="32"/>
      <c r="G454" s="3"/>
    </row>
    <row r="455" spans="1:7" ht="39.75" customHeight="1">
      <c r="A455" s="26" t="s">
        <v>57</v>
      </c>
      <c r="B455" s="38" t="s">
        <v>122</v>
      </c>
      <c r="C455" s="37" t="s">
        <v>7</v>
      </c>
      <c r="D455" s="78">
        <f>D456+D457+D458</f>
        <v>14562.4</v>
      </c>
      <c r="E455" s="45"/>
      <c r="F455" s="32"/>
      <c r="G455" s="3"/>
    </row>
    <row r="456" spans="1:7" ht="59.25" customHeight="1">
      <c r="A456" s="26" t="s">
        <v>17</v>
      </c>
      <c r="B456" s="38" t="s">
        <v>122</v>
      </c>
      <c r="C456" s="37">
        <v>100</v>
      </c>
      <c r="D456" s="78">
        <v>12488.78</v>
      </c>
      <c r="E456" s="45"/>
      <c r="F456" s="32"/>
      <c r="G456" s="3"/>
    </row>
    <row r="457" spans="1:7" ht="26.25" customHeight="1">
      <c r="A457" s="26" t="s">
        <v>9</v>
      </c>
      <c r="B457" s="38" t="s">
        <v>122</v>
      </c>
      <c r="C457" s="37">
        <v>200</v>
      </c>
      <c r="D457" s="78">
        <v>2060.9899999999998</v>
      </c>
      <c r="E457" s="45"/>
      <c r="F457" s="32"/>
      <c r="G457" s="3"/>
    </row>
    <row r="458" spans="1:7" ht="24" customHeight="1">
      <c r="A458" s="26" t="s">
        <v>11</v>
      </c>
      <c r="B458" s="38" t="s">
        <v>122</v>
      </c>
      <c r="C458" s="37">
        <v>800</v>
      </c>
      <c r="D458" s="78">
        <v>12.63</v>
      </c>
      <c r="E458" s="45"/>
      <c r="F458" s="32"/>
      <c r="G458" s="3"/>
    </row>
    <row r="459" spans="1:7" ht="39.75" customHeight="1">
      <c r="A459" s="46" t="s">
        <v>464</v>
      </c>
      <c r="B459" s="47" t="s">
        <v>123</v>
      </c>
      <c r="C459" s="37" t="s">
        <v>7</v>
      </c>
      <c r="D459" s="77">
        <f>D460+D462+D465+D468</f>
        <v>30597.97</v>
      </c>
      <c r="E459" s="45"/>
      <c r="F459" s="32"/>
      <c r="G459" s="3"/>
    </row>
    <row r="460" spans="1:7" ht="26.25" customHeight="1">
      <c r="A460" s="26" t="s">
        <v>148</v>
      </c>
      <c r="B460" s="38" t="s">
        <v>203</v>
      </c>
      <c r="C460" s="37" t="s">
        <v>7</v>
      </c>
      <c r="D460" s="78">
        <f>D461</f>
        <v>12937.93</v>
      </c>
      <c r="E460" s="45"/>
      <c r="F460" s="32"/>
      <c r="G460" s="3"/>
    </row>
    <row r="461" spans="1:7" ht="24" customHeight="1">
      <c r="A461" s="26" t="s">
        <v>10</v>
      </c>
      <c r="B461" s="38" t="s">
        <v>203</v>
      </c>
      <c r="C461" s="37">
        <v>300</v>
      </c>
      <c r="D461" s="78">
        <v>12937.93</v>
      </c>
      <c r="E461" s="45"/>
      <c r="F461" s="32"/>
      <c r="G461" s="3"/>
    </row>
    <row r="462" spans="1:7" ht="57" customHeight="1">
      <c r="A462" s="26" t="s">
        <v>149</v>
      </c>
      <c r="B462" s="38" t="s">
        <v>204</v>
      </c>
      <c r="C462" s="37" t="s">
        <v>7</v>
      </c>
      <c r="D462" s="78">
        <f>D463+D464</f>
        <v>15180</v>
      </c>
      <c r="E462" s="45"/>
      <c r="F462" s="32"/>
      <c r="G462" s="3"/>
    </row>
    <row r="463" spans="1:7" ht="24" customHeight="1">
      <c r="A463" s="26" t="s">
        <v>9</v>
      </c>
      <c r="B463" s="38" t="s">
        <v>204</v>
      </c>
      <c r="C463" s="37">
        <v>200</v>
      </c>
      <c r="D463" s="78">
        <v>0</v>
      </c>
      <c r="E463" s="45"/>
      <c r="F463" s="32"/>
      <c r="G463" s="3"/>
    </row>
    <row r="464" spans="1:7" ht="24" customHeight="1">
      <c r="A464" s="26" t="s">
        <v>10</v>
      </c>
      <c r="B464" s="38" t="s">
        <v>204</v>
      </c>
      <c r="C464" s="37">
        <v>300</v>
      </c>
      <c r="D464" s="78">
        <v>15180</v>
      </c>
      <c r="E464" s="45"/>
      <c r="F464" s="32"/>
      <c r="G464" s="3"/>
    </row>
    <row r="465" spans="1:7" ht="39.75" customHeight="1">
      <c r="A465" s="26" t="s">
        <v>152</v>
      </c>
      <c r="B465" s="38" t="s">
        <v>124</v>
      </c>
      <c r="C465" s="37" t="s">
        <v>7</v>
      </c>
      <c r="D465" s="78">
        <f>D466+D467</f>
        <v>1730.04</v>
      </c>
      <c r="E465" s="45"/>
      <c r="F465" s="32"/>
      <c r="G465" s="3"/>
    </row>
    <row r="466" spans="1:7" ht="61.5" customHeight="1">
      <c r="A466" s="26" t="s">
        <v>17</v>
      </c>
      <c r="B466" s="38" t="s">
        <v>124</v>
      </c>
      <c r="C466" s="37">
        <v>100</v>
      </c>
      <c r="D466" s="78">
        <v>1663.67</v>
      </c>
      <c r="E466" s="45"/>
      <c r="F466" s="32"/>
      <c r="G466" s="3"/>
    </row>
    <row r="467" spans="1:7" ht="24" customHeight="1">
      <c r="A467" s="26" t="s">
        <v>9</v>
      </c>
      <c r="B467" s="38" t="s">
        <v>124</v>
      </c>
      <c r="C467" s="37">
        <v>200</v>
      </c>
      <c r="D467" s="78">
        <v>66.37</v>
      </c>
      <c r="E467" s="45"/>
      <c r="F467" s="32"/>
      <c r="G467" s="3"/>
    </row>
    <row r="468" spans="1:7" ht="24" customHeight="1">
      <c r="A468" s="26" t="s">
        <v>150</v>
      </c>
      <c r="B468" s="38" t="s">
        <v>151</v>
      </c>
      <c r="C468" s="37" t="s">
        <v>7</v>
      </c>
      <c r="D468" s="78">
        <f>D469</f>
        <v>750</v>
      </c>
      <c r="E468" s="45"/>
      <c r="F468" s="32"/>
      <c r="G468" s="3"/>
    </row>
    <row r="469" spans="1:7" ht="24" customHeight="1">
      <c r="A469" s="26" t="s">
        <v>10</v>
      </c>
      <c r="B469" s="38" t="s">
        <v>151</v>
      </c>
      <c r="C469" s="37">
        <v>300</v>
      </c>
      <c r="D469" s="78">
        <v>750</v>
      </c>
      <c r="E469" s="45"/>
      <c r="F469" s="32"/>
      <c r="G469" s="3"/>
    </row>
    <row r="470" spans="1:7" ht="39.75" customHeight="1">
      <c r="A470" s="70" t="s">
        <v>335</v>
      </c>
      <c r="B470" s="112" t="s">
        <v>336</v>
      </c>
      <c r="C470" s="111" t="s">
        <v>7</v>
      </c>
      <c r="D470" s="78">
        <f>D471</f>
        <v>346.17</v>
      </c>
      <c r="E470" s="45"/>
      <c r="F470" s="32"/>
      <c r="G470" s="3"/>
    </row>
    <row r="471" spans="1:7" ht="24" customHeight="1">
      <c r="A471" s="26" t="s">
        <v>9</v>
      </c>
      <c r="B471" s="112" t="s">
        <v>337</v>
      </c>
      <c r="C471" s="111">
        <v>200</v>
      </c>
      <c r="D471" s="78">
        <v>346.17</v>
      </c>
      <c r="E471" s="45"/>
      <c r="F471" s="32"/>
      <c r="G471" s="3"/>
    </row>
    <row r="472" spans="1:7" ht="99" customHeight="1">
      <c r="A472" s="130" t="s">
        <v>400</v>
      </c>
      <c r="B472" s="47" t="s">
        <v>205</v>
      </c>
      <c r="C472" s="48" t="s">
        <v>7</v>
      </c>
      <c r="D472" s="77">
        <f>D474</f>
        <v>13698.529999999999</v>
      </c>
      <c r="E472" s="45"/>
      <c r="F472" s="32"/>
      <c r="G472" s="3"/>
    </row>
    <row r="473" spans="1:7" ht="69.599999999999994" customHeight="1">
      <c r="A473" s="70" t="s">
        <v>467</v>
      </c>
      <c r="B473" s="47" t="s">
        <v>468</v>
      </c>
      <c r="C473" s="48"/>
      <c r="D473" s="77"/>
      <c r="E473" s="45"/>
      <c r="F473" s="32"/>
      <c r="G473" s="3"/>
    </row>
    <row r="474" spans="1:7" ht="38.25" customHeight="1">
      <c r="A474" s="26" t="s">
        <v>206</v>
      </c>
      <c r="B474" s="134" t="s">
        <v>469</v>
      </c>
      <c r="C474" s="48" t="s">
        <v>7</v>
      </c>
      <c r="D474" s="77">
        <f>D475+D479</f>
        <v>13698.529999999999</v>
      </c>
      <c r="E474" s="45"/>
      <c r="F474" s="32"/>
      <c r="G474" s="3"/>
    </row>
    <row r="475" spans="1:7" ht="24" customHeight="1">
      <c r="A475" s="26" t="s">
        <v>29</v>
      </c>
      <c r="B475" s="112" t="s">
        <v>470</v>
      </c>
      <c r="C475" s="37" t="s">
        <v>7</v>
      </c>
      <c r="D475" s="78">
        <f>D476+D477+D478</f>
        <v>1410.2799999999997</v>
      </c>
      <c r="E475" s="45"/>
      <c r="F475" s="32"/>
      <c r="G475" s="3"/>
    </row>
    <row r="476" spans="1:7" ht="60" customHeight="1">
      <c r="A476" s="26" t="s">
        <v>17</v>
      </c>
      <c r="B476" s="112" t="s">
        <v>470</v>
      </c>
      <c r="C476" s="37">
        <v>100</v>
      </c>
      <c r="D476" s="78">
        <v>362.56</v>
      </c>
      <c r="E476" s="45"/>
      <c r="F476" s="32"/>
      <c r="G476" s="3"/>
    </row>
    <row r="477" spans="1:7" ht="27" customHeight="1">
      <c r="A477" s="26" t="s">
        <v>9</v>
      </c>
      <c r="B477" s="112" t="s">
        <v>470</v>
      </c>
      <c r="C477" s="37">
        <v>200</v>
      </c>
      <c r="D477" s="78">
        <v>1044.1099999999999</v>
      </c>
      <c r="E477" s="45"/>
      <c r="F477" s="32"/>
      <c r="G477" s="3"/>
    </row>
    <row r="478" spans="1:7" ht="24" customHeight="1">
      <c r="A478" s="26" t="s">
        <v>11</v>
      </c>
      <c r="B478" s="112" t="s">
        <v>470</v>
      </c>
      <c r="C478" s="37">
        <v>800</v>
      </c>
      <c r="D478" s="78">
        <v>3.61</v>
      </c>
      <c r="E478" s="45"/>
      <c r="F478" s="32"/>
      <c r="G478" s="3"/>
    </row>
    <row r="479" spans="1:7" ht="42" customHeight="1">
      <c r="A479" s="5" t="s">
        <v>30</v>
      </c>
      <c r="B479" s="112" t="s">
        <v>471</v>
      </c>
      <c r="C479" s="37" t="s">
        <v>7</v>
      </c>
      <c r="D479" s="78">
        <f>D480</f>
        <v>12288.25</v>
      </c>
      <c r="E479" s="45"/>
      <c r="F479" s="32"/>
      <c r="G479" s="3"/>
    </row>
    <row r="480" spans="1:7" ht="60.75" customHeight="1">
      <c r="A480" s="26" t="s">
        <v>17</v>
      </c>
      <c r="B480" s="112" t="s">
        <v>471</v>
      </c>
      <c r="C480" s="37">
        <v>100</v>
      </c>
      <c r="D480" s="78">
        <v>12288.25</v>
      </c>
      <c r="E480" s="45"/>
      <c r="F480" s="32"/>
      <c r="G480" s="3"/>
    </row>
    <row r="481" spans="1:7" ht="45.75" customHeight="1">
      <c r="A481" s="46" t="s">
        <v>237</v>
      </c>
      <c r="B481" s="38"/>
      <c r="C481" s="37"/>
      <c r="D481" s="78"/>
      <c r="E481" s="45"/>
      <c r="F481" s="32"/>
      <c r="G481" s="3"/>
    </row>
    <row r="482" spans="1:7" ht="42.75" customHeight="1">
      <c r="A482" s="55" t="s">
        <v>35</v>
      </c>
      <c r="B482" s="47" t="s">
        <v>68</v>
      </c>
      <c r="C482" s="48" t="s">
        <v>7</v>
      </c>
      <c r="D482" s="77">
        <f>D483+D488+D495</f>
        <v>6814.82</v>
      </c>
      <c r="E482" s="15" t="e">
        <f>E483+E488</f>
        <v>#REF!</v>
      </c>
      <c r="F482" s="15">
        <f>F483+F488</f>
        <v>2451.08</v>
      </c>
      <c r="G482" s="3"/>
    </row>
    <row r="483" spans="1:7" ht="37.5">
      <c r="A483" s="66" t="s">
        <v>507</v>
      </c>
      <c r="B483" s="38" t="s">
        <v>67</v>
      </c>
      <c r="C483" s="37" t="s">
        <v>7</v>
      </c>
      <c r="D483" s="78">
        <f>D484+D486</f>
        <v>1675.12</v>
      </c>
      <c r="E483" s="15" t="e">
        <f>E484+E486+#REF!</f>
        <v>#REF!</v>
      </c>
      <c r="F483" s="15">
        <v>1415.6000000000001</v>
      </c>
      <c r="G483" s="3"/>
    </row>
    <row r="484" spans="1:7" ht="18.75">
      <c r="A484" s="26" t="s">
        <v>29</v>
      </c>
      <c r="B484" s="38" t="s">
        <v>69</v>
      </c>
      <c r="C484" s="37" t="s">
        <v>7</v>
      </c>
      <c r="D484" s="78">
        <f>D485</f>
        <v>41.56</v>
      </c>
      <c r="E484" s="15">
        <v>294.18</v>
      </c>
      <c r="F484" s="15">
        <v>58.940000000000005</v>
      </c>
      <c r="G484" s="3"/>
    </row>
    <row r="485" spans="1:7" ht="61.5" customHeight="1">
      <c r="A485" s="5" t="s">
        <v>8</v>
      </c>
      <c r="B485" s="38" t="s">
        <v>69</v>
      </c>
      <c r="C485" s="37" t="s">
        <v>2</v>
      </c>
      <c r="D485" s="78">
        <v>41.56</v>
      </c>
      <c r="E485" s="15">
        <v>58.17</v>
      </c>
      <c r="F485" s="15">
        <v>58.17</v>
      </c>
      <c r="G485" s="3"/>
    </row>
    <row r="486" spans="1:7" ht="37.5">
      <c r="A486" s="5" t="s">
        <v>30</v>
      </c>
      <c r="B486" s="38" t="s">
        <v>70</v>
      </c>
      <c r="C486" s="37" t="s">
        <v>7</v>
      </c>
      <c r="D486" s="78">
        <f>D487</f>
        <v>1633.56</v>
      </c>
      <c r="E486" s="15">
        <v>1356.66</v>
      </c>
      <c r="F486" s="15">
        <v>1356.66</v>
      </c>
      <c r="G486" s="3"/>
    </row>
    <row r="487" spans="1:7" ht="56.25">
      <c r="A487" s="5" t="s">
        <v>8</v>
      </c>
      <c r="B487" s="38" t="s">
        <v>70</v>
      </c>
      <c r="C487" s="37" t="s">
        <v>2</v>
      </c>
      <c r="D487" s="78">
        <v>1633.56</v>
      </c>
      <c r="E487" s="15">
        <v>1356.66</v>
      </c>
      <c r="F487" s="15">
        <v>1356.66</v>
      </c>
      <c r="G487" s="3"/>
    </row>
    <row r="488" spans="1:7" ht="38.25" customHeight="1">
      <c r="A488" s="22" t="s">
        <v>40</v>
      </c>
      <c r="B488" s="38" t="s">
        <v>71</v>
      </c>
      <c r="C488" s="37" t="s">
        <v>7</v>
      </c>
      <c r="D488" s="78">
        <f>D489+D493</f>
        <v>3264.14</v>
      </c>
      <c r="E488" s="15">
        <f>E489+E493</f>
        <v>1095.71</v>
      </c>
      <c r="F488" s="15">
        <f>F489+F493</f>
        <v>1035.48</v>
      </c>
      <c r="G488" s="3"/>
    </row>
    <row r="489" spans="1:7" ht="20.25" customHeight="1">
      <c r="A489" s="26" t="s">
        <v>15</v>
      </c>
      <c r="B489" s="38" t="s">
        <v>72</v>
      </c>
      <c r="C489" s="37" t="s">
        <v>7</v>
      </c>
      <c r="D489" s="78">
        <f>D490+D491+D492</f>
        <v>574.64</v>
      </c>
      <c r="E489" s="15">
        <f>E490+E491</f>
        <v>118.4</v>
      </c>
      <c r="F489" s="15">
        <f>F490+F491</f>
        <v>58.17</v>
      </c>
      <c r="G489" s="3"/>
    </row>
    <row r="490" spans="1:7" ht="60" customHeight="1">
      <c r="A490" s="5" t="s">
        <v>8</v>
      </c>
      <c r="B490" s="38" t="s">
        <v>72</v>
      </c>
      <c r="C490" s="37">
        <v>100</v>
      </c>
      <c r="D490" s="78">
        <v>58.18</v>
      </c>
      <c r="E490" s="15">
        <v>58.17</v>
      </c>
      <c r="F490" s="15">
        <v>58.17</v>
      </c>
      <c r="G490" s="3"/>
    </row>
    <row r="491" spans="1:7" ht="21" customHeight="1">
      <c r="A491" s="5" t="s">
        <v>9</v>
      </c>
      <c r="B491" s="38" t="s">
        <v>72</v>
      </c>
      <c r="C491" s="37">
        <v>200</v>
      </c>
      <c r="D491" s="78">
        <v>513.46</v>
      </c>
      <c r="E491" s="15">
        <v>60.23</v>
      </c>
      <c r="F491" s="30">
        <v>0</v>
      </c>
      <c r="G491" s="3"/>
    </row>
    <row r="492" spans="1:7" ht="21" customHeight="1">
      <c r="A492" s="5" t="s">
        <v>11</v>
      </c>
      <c r="B492" s="38" t="s">
        <v>72</v>
      </c>
      <c r="C492" s="37">
        <v>800</v>
      </c>
      <c r="D492" s="78">
        <v>3</v>
      </c>
      <c r="E492" s="15"/>
      <c r="F492" s="30"/>
      <c r="G492" s="3"/>
    </row>
    <row r="493" spans="1:7" ht="36.75" customHeight="1">
      <c r="A493" s="26" t="s">
        <v>16</v>
      </c>
      <c r="B493" s="38" t="s">
        <v>73</v>
      </c>
      <c r="C493" s="37" t="s">
        <v>7</v>
      </c>
      <c r="D493" s="78">
        <f>D494</f>
        <v>2689.5</v>
      </c>
      <c r="E493" s="15">
        <f>E494</f>
        <v>977.31</v>
      </c>
      <c r="F493" s="15">
        <f>F494</f>
        <v>977.31</v>
      </c>
      <c r="G493" s="3"/>
    </row>
    <row r="494" spans="1:7" ht="61.9" customHeight="1">
      <c r="A494" s="5" t="s">
        <v>8</v>
      </c>
      <c r="B494" s="38" t="s">
        <v>73</v>
      </c>
      <c r="C494" s="37">
        <v>100</v>
      </c>
      <c r="D494" s="78">
        <v>2689.5</v>
      </c>
      <c r="E494" s="15">
        <v>977.31</v>
      </c>
      <c r="F494" s="15">
        <v>977.31</v>
      </c>
      <c r="G494" s="3"/>
    </row>
    <row r="495" spans="1:7" ht="27" customHeight="1">
      <c r="A495" s="5" t="s">
        <v>37</v>
      </c>
      <c r="B495" s="38" t="s">
        <v>74</v>
      </c>
      <c r="C495" s="37" t="s">
        <v>7</v>
      </c>
      <c r="D495" s="78">
        <f>D496+D499</f>
        <v>1875.56</v>
      </c>
      <c r="E495" s="15"/>
      <c r="F495" s="15"/>
      <c r="G495" s="3"/>
    </row>
    <row r="496" spans="1:7" ht="24.75" customHeight="1">
      <c r="A496" s="26" t="s">
        <v>15</v>
      </c>
      <c r="B496" s="38" t="s">
        <v>75</v>
      </c>
      <c r="C496" s="37" t="s">
        <v>7</v>
      </c>
      <c r="D496" s="78">
        <f>D497+D498</f>
        <v>139.69999999999999</v>
      </c>
      <c r="E496" s="15"/>
      <c r="F496" s="15"/>
      <c r="G496" s="3"/>
    </row>
    <row r="497" spans="1:7" ht="61.9" customHeight="1">
      <c r="A497" s="5" t="s">
        <v>8</v>
      </c>
      <c r="B497" s="38" t="s">
        <v>75</v>
      </c>
      <c r="C497" s="37">
        <v>100</v>
      </c>
      <c r="D497" s="78">
        <v>58.17</v>
      </c>
      <c r="E497" s="15"/>
      <c r="F497" s="15"/>
      <c r="G497" s="3"/>
    </row>
    <row r="498" spans="1:7" ht="27" customHeight="1">
      <c r="A498" s="5" t="s">
        <v>9</v>
      </c>
      <c r="B498" s="38" t="s">
        <v>75</v>
      </c>
      <c r="C498" s="37">
        <v>200</v>
      </c>
      <c r="D498" s="78">
        <v>81.53</v>
      </c>
      <c r="E498" s="15"/>
      <c r="F498" s="15"/>
      <c r="G498" s="3"/>
    </row>
    <row r="499" spans="1:7" ht="36" customHeight="1">
      <c r="A499" s="26" t="s">
        <v>16</v>
      </c>
      <c r="B499" s="38" t="s">
        <v>76</v>
      </c>
      <c r="C499" s="37" t="s">
        <v>7</v>
      </c>
      <c r="D499" s="78">
        <f>D500</f>
        <v>1735.86</v>
      </c>
      <c r="E499" s="15"/>
      <c r="F499" s="15"/>
      <c r="G499" s="3"/>
    </row>
    <row r="500" spans="1:7" ht="60" customHeight="1">
      <c r="A500" s="5" t="s">
        <v>8</v>
      </c>
      <c r="B500" s="38" t="s">
        <v>76</v>
      </c>
      <c r="C500" s="37">
        <v>100</v>
      </c>
      <c r="D500" s="78">
        <v>1735.86</v>
      </c>
      <c r="E500" s="15"/>
      <c r="F500" s="15"/>
      <c r="G500" s="3"/>
    </row>
    <row r="501" spans="1:7" ht="37.5" customHeight="1">
      <c r="A501" s="55" t="s">
        <v>38</v>
      </c>
      <c r="B501" s="47" t="s">
        <v>77</v>
      </c>
      <c r="C501" s="48" t="s">
        <v>7</v>
      </c>
      <c r="D501" s="77">
        <f>D502+D507+D520+D523+D529+D554</f>
        <v>140666.12</v>
      </c>
      <c r="E501" s="32" t="e">
        <f>E502+E507+E544</f>
        <v>#REF!</v>
      </c>
      <c r="F501" s="32" t="e">
        <f>F502+F507+F544</f>
        <v>#REF!</v>
      </c>
      <c r="G501" s="3"/>
    </row>
    <row r="502" spans="1:7" ht="18.75">
      <c r="A502" s="59" t="s">
        <v>211</v>
      </c>
      <c r="B502" s="38" t="s">
        <v>78</v>
      </c>
      <c r="C502" s="37" t="s">
        <v>7</v>
      </c>
      <c r="D502" s="78">
        <f>D505+D503</f>
        <v>1711.6299999999999</v>
      </c>
      <c r="E502" s="32" t="e">
        <f>#REF!+E505</f>
        <v>#REF!</v>
      </c>
      <c r="F502" s="32" t="e">
        <f>#REF!+F505</f>
        <v>#REF!</v>
      </c>
      <c r="G502" s="3"/>
    </row>
    <row r="503" spans="1:7" ht="18.75">
      <c r="A503" s="22" t="s">
        <v>15</v>
      </c>
      <c r="B503" s="38" t="s">
        <v>79</v>
      </c>
      <c r="C503" s="37" t="s">
        <v>7</v>
      </c>
      <c r="D503" s="78">
        <f>D504</f>
        <v>41.56</v>
      </c>
      <c r="E503" s="32"/>
      <c r="F503" s="32"/>
      <c r="G503" s="3"/>
    </row>
    <row r="504" spans="1:7" ht="56.25">
      <c r="A504" s="5" t="s">
        <v>8</v>
      </c>
      <c r="B504" s="38" t="s">
        <v>79</v>
      </c>
      <c r="C504" s="37">
        <v>100</v>
      </c>
      <c r="D504" s="78">
        <v>41.56</v>
      </c>
      <c r="E504" s="32"/>
      <c r="F504" s="32"/>
      <c r="G504" s="3"/>
    </row>
    <row r="505" spans="1:7" ht="36" customHeight="1">
      <c r="A505" s="26" t="s">
        <v>16</v>
      </c>
      <c r="B505" s="38" t="s">
        <v>80</v>
      </c>
      <c r="C505" s="37" t="s">
        <v>7</v>
      </c>
      <c r="D505" s="78">
        <f>D506</f>
        <v>1670.07</v>
      </c>
      <c r="E505" s="15">
        <f>E506</f>
        <v>991.48</v>
      </c>
      <c r="F505" s="15">
        <f>F506</f>
        <v>991.48</v>
      </c>
      <c r="G505" s="3"/>
    </row>
    <row r="506" spans="1:7" ht="62.25" customHeight="1">
      <c r="A506" s="5" t="s">
        <v>8</v>
      </c>
      <c r="B506" s="38" t="s">
        <v>80</v>
      </c>
      <c r="C506" s="37">
        <v>100</v>
      </c>
      <c r="D506" s="78">
        <v>1670.07</v>
      </c>
      <c r="E506" s="15">
        <v>991.48</v>
      </c>
      <c r="F506" s="15">
        <v>991.48</v>
      </c>
      <c r="G506" s="3"/>
    </row>
    <row r="507" spans="1:7" ht="35.450000000000003" customHeight="1">
      <c r="A507" s="21" t="s">
        <v>41</v>
      </c>
      <c r="B507" s="38" t="s">
        <v>81</v>
      </c>
      <c r="C507" s="37" t="s">
        <v>7</v>
      </c>
      <c r="D507" s="78">
        <f>D508+D512+D515+D518</f>
        <v>95344.3</v>
      </c>
      <c r="E507" s="32" t="e">
        <f>E508+E512+E515+#REF!+#REF!+E521+E523+E529+#REF!+#REF!+E532</f>
        <v>#REF!</v>
      </c>
      <c r="F507" s="32" t="e">
        <f>F508+F512+F515+#REF!+#REF!+F521+F523+F529+#REF!+#REF!+F532</f>
        <v>#REF!</v>
      </c>
      <c r="G507" s="3"/>
    </row>
    <row r="508" spans="1:7" ht="24.75" customHeight="1">
      <c r="A508" s="26" t="s">
        <v>15</v>
      </c>
      <c r="B508" s="38" t="s">
        <v>82</v>
      </c>
      <c r="C508" s="37" t="s">
        <v>7</v>
      </c>
      <c r="D508" s="78">
        <f>D509+D510+D511</f>
        <v>15134.01</v>
      </c>
      <c r="E508" s="15">
        <f>E509+E510+E511</f>
        <v>7308.61</v>
      </c>
      <c r="F508" s="15">
        <f>F509+F510+F511</f>
        <v>7803.07</v>
      </c>
      <c r="G508" s="3"/>
    </row>
    <row r="509" spans="1:7" ht="58.9" customHeight="1">
      <c r="A509" s="26" t="s">
        <v>17</v>
      </c>
      <c r="B509" s="38" t="s">
        <v>82</v>
      </c>
      <c r="C509" s="37">
        <v>100</v>
      </c>
      <c r="D509" s="78">
        <v>2100.69</v>
      </c>
      <c r="E509" s="15">
        <v>726.03</v>
      </c>
      <c r="F509" s="15">
        <v>726.03</v>
      </c>
      <c r="G509" s="3"/>
    </row>
    <row r="510" spans="1:7" ht="25.15" customHeight="1">
      <c r="A510" s="26" t="s">
        <v>9</v>
      </c>
      <c r="B510" s="38" t="s">
        <v>82</v>
      </c>
      <c r="C510" s="37">
        <v>200</v>
      </c>
      <c r="D510" s="78">
        <v>12459.42</v>
      </c>
      <c r="E510" s="15">
        <v>6159.58</v>
      </c>
      <c r="F510" s="15">
        <v>6654.04</v>
      </c>
      <c r="G510" s="3"/>
    </row>
    <row r="511" spans="1:7" ht="18.75">
      <c r="A511" s="26" t="s">
        <v>11</v>
      </c>
      <c r="B511" s="38" t="s">
        <v>82</v>
      </c>
      <c r="C511" s="37">
        <v>800</v>
      </c>
      <c r="D511" s="78">
        <v>573.9</v>
      </c>
      <c r="E511" s="15">
        <v>423</v>
      </c>
      <c r="F511" s="15">
        <v>423</v>
      </c>
      <c r="G511" s="3"/>
    </row>
    <row r="512" spans="1:7" ht="37.5">
      <c r="A512" s="26" t="s">
        <v>16</v>
      </c>
      <c r="B512" s="38" t="s">
        <v>83</v>
      </c>
      <c r="C512" s="37" t="s">
        <v>7</v>
      </c>
      <c r="D512" s="78">
        <f>D513+D514</f>
        <v>79753.66</v>
      </c>
      <c r="E512" s="15">
        <f>E513</f>
        <v>13814.35</v>
      </c>
      <c r="F512" s="15">
        <f>F513</f>
        <v>13814.35</v>
      </c>
      <c r="G512" s="3"/>
    </row>
    <row r="513" spans="1:7" ht="58.15" customHeight="1">
      <c r="A513" s="5" t="s">
        <v>8</v>
      </c>
      <c r="B513" s="38" t="s">
        <v>83</v>
      </c>
      <c r="C513" s="37">
        <v>100</v>
      </c>
      <c r="D513" s="78">
        <v>79743.66</v>
      </c>
      <c r="E513" s="15">
        <v>13814.35</v>
      </c>
      <c r="F513" s="15">
        <v>13814.35</v>
      </c>
      <c r="G513" s="3"/>
    </row>
    <row r="514" spans="1:7" ht="18.75">
      <c r="A514" s="26" t="s">
        <v>10</v>
      </c>
      <c r="B514" s="112" t="s">
        <v>83</v>
      </c>
      <c r="C514" s="111">
        <v>300</v>
      </c>
      <c r="D514" s="78">
        <v>10</v>
      </c>
      <c r="E514" s="15"/>
      <c r="F514" s="15"/>
      <c r="G514" s="3"/>
    </row>
    <row r="515" spans="1:7" ht="40.5" customHeight="1">
      <c r="A515" s="26" t="s">
        <v>23</v>
      </c>
      <c r="B515" s="38" t="s">
        <v>84</v>
      </c>
      <c r="C515" s="37" t="s">
        <v>7</v>
      </c>
      <c r="D515" s="78">
        <f>D516+D517</f>
        <v>416.33</v>
      </c>
      <c r="E515" s="15">
        <f>E519</f>
        <v>200</v>
      </c>
      <c r="F515" s="15">
        <f>F519</f>
        <v>200</v>
      </c>
      <c r="G515" s="3"/>
    </row>
    <row r="516" spans="1:7" ht="64.5" customHeight="1">
      <c r="A516" s="5" t="s">
        <v>8</v>
      </c>
      <c r="B516" s="38" t="s">
        <v>84</v>
      </c>
      <c r="C516" s="37">
        <v>100</v>
      </c>
      <c r="D516" s="78">
        <v>416.33</v>
      </c>
      <c r="E516" s="15"/>
      <c r="F516" s="15"/>
      <c r="G516" s="3"/>
    </row>
    <row r="517" spans="1:7" ht="27" customHeight="1">
      <c r="A517" s="5" t="s">
        <v>9</v>
      </c>
      <c r="B517" s="38" t="s">
        <v>84</v>
      </c>
      <c r="C517" s="37">
        <v>200</v>
      </c>
      <c r="D517" s="78">
        <v>0</v>
      </c>
      <c r="E517" s="15"/>
      <c r="F517" s="15"/>
      <c r="G517" s="3"/>
    </row>
    <row r="518" spans="1:7" ht="41.25" customHeight="1">
      <c r="A518" s="65" t="s">
        <v>155</v>
      </c>
      <c r="B518" s="38" t="s">
        <v>85</v>
      </c>
      <c r="C518" s="37" t="s">
        <v>7</v>
      </c>
      <c r="D518" s="78">
        <f>D519</f>
        <v>40.299999999999997</v>
      </c>
      <c r="E518" s="15"/>
      <c r="F518" s="15"/>
      <c r="G518" s="3"/>
    </row>
    <row r="519" spans="1:7" ht="18" customHeight="1">
      <c r="A519" s="26" t="s">
        <v>9</v>
      </c>
      <c r="B519" s="38" t="s">
        <v>85</v>
      </c>
      <c r="C519" s="37">
        <v>200</v>
      </c>
      <c r="D519" s="78">
        <v>40.299999999999997</v>
      </c>
      <c r="E519" s="15">
        <v>200</v>
      </c>
      <c r="F519" s="15">
        <v>200</v>
      </c>
      <c r="G519" s="3"/>
    </row>
    <row r="520" spans="1:7" ht="37.5">
      <c r="A520" s="26" t="s">
        <v>31</v>
      </c>
      <c r="B520" s="38" t="s">
        <v>86</v>
      </c>
      <c r="C520" s="37" t="s">
        <v>7</v>
      </c>
      <c r="D520" s="78">
        <f>D521</f>
        <v>30.26</v>
      </c>
      <c r="E520" s="15"/>
      <c r="F520" s="15"/>
      <c r="G520" s="3"/>
    </row>
    <row r="521" spans="1:7" ht="59.25" customHeight="1">
      <c r="A521" s="26" t="s">
        <v>485</v>
      </c>
      <c r="B521" s="38" t="s">
        <v>87</v>
      </c>
      <c r="C521" s="37" t="s">
        <v>7</v>
      </c>
      <c r="D521" s="78">
        <f>D522</f>
        <v>30.26</v>
      </c>
      <c r="E521" s="15">
        <f>E522</f>
        <v>0.98</v>
      </c>
      <c r="F521" s="15">
        <f>F522</f>
        <v>67.88</v>
      </c>
      <c r="G521" s="3"/>
    </row>
    <row r="522" spans="1:7" ht="24.6" customHeight="1">
      <c r="A522" s="26" t="s">
        <v>9</v>
      </c>
      <c r="B522" s="38" t="s">
        <v>87</v>
      </c>
      <c r="C522" s="37">
        <v>200</v>
      </c>
      <c r="D522" s="78">
        <v>30.26</v>
      </c>
      <c r="E522" s="15">
        <v>0.98</v>
      </c>
      <c r="F522" s="15">
        <v>67.88</v>
      </c>
      <c r="G522" s="3"/>
    </row>
    <row r="523" spans="1:7" ht="18.75">
      <c r="A523" s="31" t="s">
        <v>289</v>
      </c>
      <c r="B523" s="38" t="s">
        <v>88</v>
      </c>
      <c r="C523" s="37" t="s">
        <v>7</v>
      </c>
      <c r="D523" s="78">
        <f>D524+D527</f>
        <v>13200.16</v>
      </c>
      <c r="E523" s="15" t="e">
        <f>E524+#REF!</f>
        <v>#REF!</v>
      </c>
      <c r="F523" s="15" t="e">
        <f>F524+#REF!</f>
        <v>#REF!</v>
      </c>
      <c r="G523" s="3"/>
    </row>
    <row r="524" spans="1:7" ht="24" customHeight="1">
      <c r="A524" s="26" t="s">
        <v>36</v>
      </c>
      <c r="B524" s="38" t="s">
        <v>89</v>
      </c>
      <c r="C524" s="37" t="s">
        <v>7</v>
      </c>
      <c r="D524" s="78">
        <f>D526+D525</f>
        <v>375</v>
      </c>
      <c r="E524" s="15">
        <v>303.92</v>
      </c>
      <c r="F524" s="15">
        <v>303.92</v>
      </c>
      <c r="G524" s="3"/>
    </row>
    <row r="525" spans="1:7" ht="24" customHeight="1">
      <c r="A525" s="26" t="s">
        <v>9</v>
      </c>
      <c r="B525" s="112" t="s">
        <v>89</v>
      </c>
      <c r="C525" s="111">
        <v>200</v>
      </c>
      <c r="D525" s="78">
        <v>375</v>
      </c>
      <c r="E525" s="15"/>
      <c r="F525" s="15"/>
      <c r="G525" s="3"/>
    </row>
    <row r="526" spans="1:7" ht="24" customHeight="1">
      <c r="A526" s="26" t="s">
        <v>11</v>
      </c>
      <c r="B526" s="104" t="s">
        <v>89</v>
      </c>
      <c r="C526" s="103">
        <v>800</v>
      </c>
      <c r="D526" s="78">
        <v>0</v>
      </c>
      <c r="E526" s="15"/>
      <c r="F526" s="15"/>
      <c r="G526" s="3"/>
    </row>
    <row r="527" spans="1:7" ht="24" customHeight="1">
      <c r="A527" s="91" t="s">
        <v>540</v>
      </c>
      <c r="B527" s="112" t="s">
        <v>539</v>
      </c>
      <c r="C527" s="111" t="s">
        <v>7</v>
      </c>
      <c r="D527" s="78">
        <f>D528</f>
        <v>12825.16</v>
      </c>
      <c r="E527" s="15"/>
      <c r="F527" s="15"/>
      <c r="G527" s="3"/>
    </row>
    <row r="528" spans="1:7" ht="24" customHeight="1">
      <c r="A528" s="26" t="s">
        <v>9</v>
      </c>
      <c r="B528" s="112" t="s">
        <v>539</v>
      </c>
      <c r="C528" s="111">
        <v>200</v>
      </c>
      <c r="D528" s="78">
        <v>12825.16</v>
      </c>
      <c r="E528" s="15"/>
      <c r="F528" s="15"/>
      <c r="G528" s="3"/>
    </row>
    <row r="529" spans="1:7" ht="36" customHeight="1">
      <c r="A529" s="26" t="s">
        <v>33</v>
      </c>
      <c r="B529" s="38" t="s">
        <v>90</v>
      </c>
      <c r="C529" s="37" t="s">
        <v>7</v>
      </c>
      <c r="D529" s="78">
        <f>D530+D532+D536+D540+D542+D544+D547+D549+D552+D534</f>
        <v>25382.679999999997</v>
      </c>
      <c r="E529" s="15" t="e">
        <f>#REF!</f>
        <v>#REF!</v>
      </c>
      <c r="F529" s="15" t="e">
        <f>#REF!</f>
        <v>#REF!</v>
      </c>
      <c r="G529" s="3"/>
    </row>
    <row r="530" spans="1:7" ht="28.5" customHeight="1">
      <c r="A530" s="66" t="s">
        <v>15</v>
      </c>
      <c r="B530" s="38" t="s">
        <v>226</v>
      </c>
      <c r="C530" s="37" t="s">
        <v>7</v>
      </c>
      <c r="D530" s="78">
        <f>D531</f>
        <v>0</v>
      </c>
      <c r="E530" s="15"/>
      <c r="F530" s="15"/>
      <c r="G530" s="3"/>
    </row>
    <row r="531" spans="1:7" ht="28.5" customHeight="1">
      <c r="A531" s="26" t="s">
        <v>9</v>
      </c>
      <c r="B531" s="38" t="s">
        <v>226</v>
      </c>
      <c r="C531" s="37">
        <v>200</v>
      </c>
      <c r="D531" s="78">
        <v>0</v>
      </c>
      <c r="E531" s="15"/>
      <c r="F531" s="15"/>
      <c r="G531" s="3"/>
    </row>
    <row r="532" spans="1:7" ht="36" customHeight="1">
      <c r="A532" s="26" t="s">
        <v>484</v>
      </c>
      <c r="B532" s="38" t="s">
        <v>91</v>
      </c>
      <c r="C532" s="37" t="s">
        <v>7</v>
      </c>
      <c r="D532" s="78">
        <f>D533</f>
        <v>427.16</v>
      </c>
      <c r="E532" s="15" t="e">
        <f>E533+#REF!</f>
        <v>#REF!</v>
      </c>
      <c r="F532" s="15" t="e">
        <f>F533+#REF!</f>
        <v>#REF!</v>
      </c>
      <c r="G532" s="3"/>
    </row>
    <row r="533" spans="1:7" ht="56.25" customHeight="1">
      <c r="A533" s="26" t="s">
        <v>17</v>
      </c>
      <c r="B533" s="38" t="s">
        <v>91</v>
      </c>
      <c r="C533" s="37">
        <v>100</v>
      </c>
      <c r="D533" s="78">
        <v>427.16</v>
      </c>
      <c r="E533" s="15">
        <v>514.79</v>
      </c>
      <c r="F533" s="15">
        <v>514.79</v>
      </c>
      <c r="G533" s="3"/>
    </row>
    <row r="534" spans="1:7" ht="24.75" customHeight="1">
      <c r="A534" s="26" t="s">
        <v>274</v>
      </c>
      <c r="B534" s="112" t="s">
        <v>315</v>
      </c>
      <c r="C534" s="111" t="s">
        <v>7</v>
      </c>
      <c r="D534" s="78">
        <f>D535</f>
        <v>30</v>
      </c>
      <c r="E534" s="15"/>
      <c r="F534" s="15"/>
      <c r="G534" s="3"/>
    </row>
    <row r="535" spans="1:7" ht="28.5" customHeight="1">
      <c r="A535" s="26" t="s">
        <v>9</v>
      </c>
      <c r="B535" s="112" t="s">
        <v>315</v>
      </c>
      <c r="C535" s="111">
        <v>200</v>
      </c>
      <c r="D535" s="78">
        <v>30</v>
      </c>
      <c r="E535" s="15"/>
      <c r="F535" s="15"/>
      <c r="G535" s="3"/>
    </row>
    <row r="536" spans="1:7" ht="40.5" customHeight="1">
      <c r="A536" s="26" t="s">
        <v>207</v>
      </c>
      <c r="B536" s="38" t="s">
        <v>208</v>
      </c>
      <c r="C536" s="37" t="s">
        <v>7</v>
      </c>
      <c r="D536" s="78">
        <f>D537+D538+D539</f>
        <v>22081.46</v>
      </c>
      <c r="E536" s="15"/>
      <c r="F536" s="15"/>
      <c r="G536" s="3"/>
    </row>
    <row r="537" spans="1:7" ht="56.25" customHeight="1">
      <c r="A537" s="26" t="s">
        <v>17</v>
      </c>
      <c r="B537" s="38" t="s">
        <v>208</v>
      </c>
      <c r="C537" s="37">
        <v>100</v>
      </c>
      <c r="D537" s="78">
        <v>14771.24</v>
      </c>
      <c r="E537" s="15"/>
      <c r="F537" s="15"/>
      <c r="G537" s="3"/>
    </row>
    <row r="538" spans="1:7" ht="30" customHeight="1">
      <c r="A538" s="26" t="s">
        <v>9</v>
      </c>
      <c r="B538" s="38" t="s">
        <v>208</v>
      </c>
      <c r="C538" s="37">
        <v>200</v>
      </c>
      <c r="D538" s="78">
        <v>7310.22</v>
      </c>
      <c r="E538" s="15"/>
      <c r="F538" s="15"/>
      <c r="G538" s="3"/>
    </row>
    <row r="539" spans="1:7" ht="29.25" customHeight="1">
      <c r="A539" s="26" t="s">
        <v>11</v>
      </c>
      <c r="B539" s="38" t="s">
        <v>208</v>
      </c>
      <c r="C539" s="37">
        <v>800</v>
      </c>
      <c r="D539" s="78">
        <v>0</v>
      </c>
      <c r="E539" s="15"/>
      <c r="F539" s="15"/>
      <c r="G539" s="3"/>
    </row>
    <row r="540" spans="1:7" ht="42.75" customHeight="1">
      <c r="A540" s="70" t="s">
        <v>309</v>
      </c>
      <c r="B540" s="112" t="s">
        <v>310</v>
      </c>
      <c r="C540" s="111" t="s">
        <v>7</v>
      </c>
      <c r="D540" s="78">
        <f>D541</f>
        <v>0</v>
      </c>
      <c r="E540" s="15"/>
      <c r="F540" s="15"/>
      <c r="G540" s="3"/>
    </row>
    <row r="541" spans="1:7" ht="19.5" customHeight="1">
      <c r="A541" s="26" t="s">
        <v>9</v>
      </c>
      <c r="B541" s="112" t="s">
        <v>310</v>
      </c>
      <c r="C541" s="111">
        <v>200</v>
      </c>
      <c r="D541" s="78"/>
      <c r="E541" s="15"/>
      <c r="F541" s="15"/>
      <c r="G541" s="3"/>
    </row>
    <row r="542" spans="1:7" ht="40.5" customHeight="1">
      <c r="A542" s="70" t="s">
        <v>311</v>
      </c>
      <c r="B542" s="112" t="s">
        <v>312</v>
      </c>
      <c r="C542" s="111" t="s">
        <v>7</v>
      </c>
      <c r="D542" s="78">
        <f>D543</f>
        <v>28.02</v>
      </c>
      <c r="E542" s="15"/>
      <c r="F542" s="15"/>
      <c r="G542" s="3"/>
    </row>
    <row r="543" spans="1:7" ht="19.5" customHeight="1">
      <c r="A543" s="26" t="s">
        <v>9</v>
      </c>
      <c r="B543" s="112" t="s">
        <v>312</v>
      </c>
      <c r="C543" s="111">
        <v>200</v>
      </c>
      <c r="D543" s="78">
        <v>28.02</v>
      </c>
      <c r="E543" s="15"/>
      <c r="F543" s="15"/>
      <c r="G543" s="3"/>
    </row>
    <row r="544" spans="1:7" ht="21.75" customHeight="1">
      <c r="A544" s="25" t="s">
        <v>32</v>
      </c>
      <c r="B544" s="38" t="s">
        <v>92</v>
      </c>
      <c r="C544" s="37" t="s">
        <v>7</v>
      </c>
      <c r="D544" s="78">
        <f>D545+D546</f>
        <v>1492.26</v>
      </c>
      <c r="E544" s="15">
        <f>E545</f>
        <v>200</v>
      </c>
      <c r="F544" s="15">
        <f>F545</f>
        <v>200</v>
      </c>
      <c r="G544" s="3"/>
    </row>
    <row r="545" spans="1:10" ht="18.75">
      <c r="A545" s="26" t="s">
        <v>9</v>
      </c>
      <c r="B545" s="38" t="s">
        <v>92</v>
      </c>
      <c r="C545" s="37">
        <v>200</v>
      </c>
      <c r="D545" s="78">
        <v>1383.01</v>
      </c>
      <c r="E545" s="15">
        <f>E546</f>
        <v>200</v>
      </c>
      <c r="F545" s="15">
        <f>F546</f>
        <v>200</v>
      </c>
      <c r="G545" s="3"/>
    </row>
    <row r="546" spans="1:10" ht="18" customHeight="1">
      <c r="A546" s="26" t="s">
        <v>11</v>
      </c>
      <c r="B546" s="38" t="s">
        <v>92</v>
      </c>
      <c r="C546" s="37">
        <v>800</v>
      </c>
      <c r="D546" s="78">
        <v>109.25</v>
      </c>
      <c r="E546" s="15">
        <v>200</v>
      </c>
      <c r="F546" s="15">
        <v>200</v>
      </c>
      <c r="G546" s="3"/>
    </row>
    <row r="547" spans="1:10" ht="18.75" customHeight="1">
      <c r="A547" s="107" t="s">
        <v>505</v>
      </c>
      <c r="B547" s="104" t="s">
        <v>291</v>
      </c>
      <c r="C547" s="103" t="s">
        <v>7</v>
      </c>
      <c r="D547" s="78">
        <f>D548</f>
        <v>8.5</v>
      </c>
      <c r="E547" s="15"/>
      <c r="F547" s="15"/>
      <c r="G547" s="3"/>
    </row>
    <row r="548" spans="1:10" ht="18.75" customHeight="1">
      <c r="A548" s="107" t="s">
        <v>506</v>
      </c>
      <c r="B548" s="104" t="s">
        <v>291</v>
      </c>
      <c r="C548" s="103">
        <v>700</v>
      </c>
      <c r="D548" s="78">
        <v>8.5</v>
      </c>
      <c r="E548" s="15"/>
      <c r="F548" s="15"/>
      <c r="G548" s="3"/>
    </row>
    <row r="549" spans="1:10" ht="42.75" customHeight="1">
      <c r="A549" s="121" t="s">
        <v>158</v>
      </c>
      <c r="B549" s="38" t="s">
        <v>93</v>
      </c>
      <c r="C549" s="37" t="s">
        <v>7</v>
      </c>
      <c r="D549" s="78">
        <f>D550+D551</f>
        <v>1312.2800000000002</v>
      </c>
      <c r="E549" s="15"/>
      <c r="F549" s="15"/>
      <c r="G549" s="3"/>
    </row>
    <row r="550" spans="1:10" ht="60.75" customHeight="1">
      <c r="A550" s="26" t="s">
        <v>17</v>
      </c>
      <c r="B550" s="38" t="s">
        <v>93</v>
      </c>
      <c r="C550" s="37">
        <v>100</v>
      </c>
      <c r="D550" s="78">
        <v>1274.4000000000001</v>
      </c>
      <c r="E550" s="15"/>
      <c r="F550" s="15"/>
      <c r="G550" s="3"/>
    </row>
    <row r="551" spans="1:10" ht="21.75" customHeight="1">
      <c r="A551" s="26" t="s">
        <v>9</v>
      </c>
      <c r="B551" s="38" t="s">
        <v>93</v>
      </c>
      <c r="C551" s="37">
        <v>200</v>
      </c>
      <c r="D551" s="78">
        <v>37.880000000000003</v>
      </c>
      <c r="E551" s="15"/>
      <c r="F551" s="15"/>
      <c r="G551" s="3"/>
    </row>
    <row r="552" spans="1:10" ht="42" customHeight="1">
      <c r="A552" s="65" t="s">
        <v>360</v>
      </c>
      <c r="B552" s="38" t="s">
        <v>94</v>
      </c>
      <c r="C552" s="37" t="s">
        <v>7</v>
      </c>
      <c r="D552" s="78">
        <f>D553</f>
        <v>3</v>
      </c>
      <c r="E552" s="126"/>
      <c r="F552" s="126"/>
      <c r="G552" s="127"/>
      <c r="H552" s="128"/>
      <c r="I552" s="128"/>
      <c r="J552" s="128"/>
    </row>
    <row r="553" spans="1:10" ht="24" customHeight="1">
      <c r="A553" s="26" t="s">
        <v>9</v>
      </c>
      <c r="B553" s="38" t="s">
        <v>94</v>
      </c>
      <c r="C553" s="37">
        <v>200</v>
      </c>
      <c r="D553" s="78">
        <v>3</v>
      </c>
      <c r="E553" s="15"/>
      <c r="F553" s="15"/>
      <c r="G553" s="3"/>
    </row>
    <row r="554" spans="1:10" ht="24" customHeight="1">
      <c r="A554" s="26" t="s">
        <v>501</v>
      </c>
      <c r="B554" s="38" t="s">
        <v>284</v>
      </c>
      <c r="C554" s="37" t="s">
        <v>7</v>
      </c>
      <c r="D554" s="78">
        <f>D555+D558</f>
        <v>4997.09</v>
      </c>
      <c r="E554" s="15"/>
      <c r="F554" s="15"/>
      <c r="G554" s="3"/>
    </row>
    <row r="555" spans="1:10" ht="24" customHeight="1">
      <c r="A555" s="70" t="s">
        <v>531</v>
      </c>
      <c r="B555" s="112" t="s">
        <v>502</v>
      </c>
      <c r="C555" s="37" t="s">
        <v>7</v>
      </c>
      <c r="D555" s="78">
        <f>D557+D556</f>
        <v>4997.09</v>
      </c>
      <c r="E555" s="15"/>
      <c r="F555" s="15"/>
      <c r="G555" s="3"/>
    </row>
    <row r="556" spans="1:10" ht="24" customHeight="1">
      <c r="A556" s="26" t="s">
        <v>9</v>
      </c>
      <c r="B556" s="112" t="s">
        <v>502</v>
      </c>
      <c r="C556" s="111">
        <v>200</v>
      </c>
      <c r="D556" s="78">
        <v>185</v>
      </c>
      <c r="E556" s="15"/>
      <c r="F556" s="15"/>
      <c r="G556" s="3"/>
    </row>
    <row r="557" spans="1:10" ht="42.75" customHeight="1">
      <c r="A557" s="26" t="s">
        <v>166</v>
      </c>
      <c r="B557" s="112" t="s">
        <v>502</v>
      </c>
      <c r="C557" s="37">
        <v>400</v>
      </c>
      <c r="D557" s="78">
        <v>4812.09</v>
      </c>
      <c r="E557" s="15"/>
      <c r="F557" s="15"/>
      <c r="G557" s="3"/>
    </row>
    <row r="558" spans="1:10" ht="18.75">
      <c r="A558" s="70" t="s">
        <v>285</v>
      </c>
      <c r="B558" s="112" t="s">
        <v>530</v>
      </c>
      <c r="C558" s="111" t="s">
        <v>7</v>
      </c>
      <c r="D558" s="78">
        <f>D559</f>
        <v>0</v>
      </c>
      <c r="E558" s="15"/>
      <c r="F558" s="15"/>
      <c r="G558" s="3"/>
    </row>
    <row r="559" spans="1:10" ht="37.5">
      <c r="A559" s="26" t="s">
        <v>166</v>
      </c>
      <c r="B559" s="112" t="s">
        <v>530</v>
      </c>
      <c r="C559" s="111">
        <v>400</v>
      </c>
      <c r="D559" s="78">
        <v>0</v>
      </c>
      <c r="E559" s="15"/>
      <c r="F559" s="15"/>
      <c r="G559" s="3"/>
    </row>
    <row r="560" spans="1:10" ht="18.75">
      <c r="A560" s="26"/>
      <c r="B560" s="112"/>
      <c r="C560" s="111"/>
      <c r="D560" s="78"/>
      <c r="E560" s="15"/>
      <c r="F560" s="15"/>
      <c r="G560" s="3"/>
    </row>
    <row r="561" spans="1:7" ht="75">
      <c r="A561" s="114" t="s">
        <v>391</v>
      </c>
      <c r="B561" s="47" t="s">
        <v>393</v>
      </c>
      <c r="C561" s="48" t="s">
        <v>7</v>
      </c>
      <c r="D561" s="77">
        <f>D562+D564</f>
        <v>40</v>
      </c>
      <c r="E561" s="15"/>
      <c r="F561" s="15"/>
      <c r="G561" s="3"/>
    </row>
    <row r="562" spans="1:7" ht="43.5" customHeight="1">
      <c r="A562" s="91" t="s">
        <v>392</v>
      </c>
      <c r="B562" s="112" t="s">
        <v>394</v>
      </c>
      <c r="C562" s="111" t="s">
        <v>7</v>
      </c>
      <c r="D562" s="78">
        <f>D563</f>
        <v>40</v>
      </c>
      <c r="E562" s="15"/>
      <c r="F562" s="15"/>
      <c r="G562" s="3"/>
    </row>
    <row r="563" spans="1:7" ht="29.25" customHeight="1">
      <c r="A563" s="91" t="s">
        <v>9</v>
      </c>
      <c r="B563" s="112" t="s">
        <v>394</v>
      </c>
      <c r="C563" s="111">
        <v>200</v>
      </c>
      <c r="D563" s="78">
        <v>40</v>
      </c>
      <c r="E563" s="15"/>
      <c r="F563" s="15"/>
      <c r="G563" s="3"/>
    </row>
    <row r="564" spans="1:7" ht="63" customHeight="1">
      <c r="A564" s="91" t="s">
        <v>395</v>
      </c>
      <c r="B564" s="112" t="s">
        <v>396</v>
      </c>
      <c r="C564" s="111" t="s">
        <v>7</v>
      </c>
      <c r="D564" s="78">
        <f>D565</f>
        <v>0</v>
      </c>
      <c r="E564" s="15"/>
      <c r="F564" s="15"/>
      <c r="G564" s="3"/>
    </row>
    <row r="565" spans="1:7" ht="29.25" customHeight="1">
      <c r="A565" s="91" t="s">
        <v>9</v>
      </c>
      <c r="B565" s="112" t="s">
        <v>396</v>
      </c>
      <c r="C565" s="111">
        <v>200</v>
      </c>
      <c r="D565" s="78">
        <v>0</v>
      </c>
      <c r="E565" s="15"/>
      <c r="F565" s="15"/>
      <c r="G565" s="3"/>
    </row>
    <row r="566" spans="1:7" ht="60.75" customHeight="1">
      <c r="A566" s="114" t="s">
        <v>397</v>
      </c>
      <c r="B566" s="47" t="s">
        <v>236</v>
      </c>
      <c r="C566" s="48" t="s">
        <v>7</v>
      </c>
      <c r="D566" s="77">
        <f>D567</f>
        <v>10</v>
      </c>
      <c r="E566" s="15"/>
      <c r="F566" s="15"/>
      <c r="G566" s="3"/>
    </row>
    <row r="567" spans="1:7" ht="42.6" customHeight="1">
      <c r="A567" s="91" t="s">
        <v>398</v>
      </c>
      <c r="B567" s="112" t="s">
        <v>399</v>
      </c>
      <c r="C567" s="37" t="s">
        <v>7</v>
      </c>
      <c r="D567" s="78">
        <f>D568</f>
        <v>10</v>
      </c>
      <c r="E567" s="15"/>
      <c r="F567" s="15"/>
      <c r="G567" s="3"/>
    </row>
    <row r="568" spans="1:7" ht="24" customHeight="1">
      <c r="A568" s="26" t="s">
        <v>9</v>
      </c>
      <c r="B568" s="112" t="s">
        <v>399</v>
      </c>
      <c r="C568" s="37">
        <v>200</v>
      </c>
      <c r="D568" s="78">
        <v>10</v>
      </c>
      <c r="E568" s="15"/>
      <c r="F568" s="15"/>
      <c r="G568" s="3"/>
    </row>
    <row r="569" spans="1:7" ht="33" customHeight="1">
      <c r="A569" s="56" t="s">
        <v>465</v>
      </c>
      <c r="B569" s="47" t="s">
        <v>95</v>
      </c>
      <c r="C569" s="48" t="s">
        <v>7</v>
      </c>
      <c r="D569" s="77">
        <f>D573+D570</f>
        <v>913.26</v>
      </c>
      <c r="E569" s="29"/>
      <c r="F569" s="29"/>
      <c r="G569" s="3"/>
    </row>
    <row r="570" spans="1:7" ht="27.75" customHeight="1">
      <c r="A570" s="100" t="s">
        <v>313</v>
      </c>
      <c r="B570" s="47" t="s">
        <v>333</v>
      </c>
      <c r="C570" s="48" t="s">
        <v>7</v>
      </c>
      <c r="D570" s="77">
        <f>D571</f>
        <v>808</v>
      </c>
      <c r="E570" s="29"/>
      <c r="F570" s="29"/>
      <c r="G570" s="3"/>
    </row>
    <row r="571" spans="1:7" ht="59.25" customHeight="1">
      <c r="A571" s="70" t="s">
        <v>486</v>
      </c>
      <c r="B571" s="112" t="s">
        <v>334</v>
      </c>
      <c r="C571" s="48" t="s">
        <v>7</v>
      </c>
      <c r="D571" s="78">
        <f>D572</f>
        <v>808</v>
      </c>
      <c r="E571" s="29"/>
      <c r="F571" s="29"/>
      <c r="G571" s="3"/>
    </row>
    <row r="572" spans="1:7" ht="27.75" customHeight="1">
      <c r="A572" s="5" t="s">
        <v>9</v>
      </c>
      <c r="B572" s="112" t="s">
        <v>334</v>
      </c>
      <c r="C572" s="111">
        <v>200</v>
      </c>
      <c r="D572" s="78">
        <v>808</v>
      </c>
      <c r="E572" s="29"/>
      <c r="F572" s="29"/>
      <c r="G572" s="3"/>
    </row>
    <row r="573" spans="1:7" ht="34.5" customHeight="1">
      <c r="A573" s="100" t="s">
        <v>498</v>
      </c>
      <c r="B573" s="47" t="s">
        <v>499</v>
      </c>
      <c r="C573" s="48" t="s">
        <v>7</v>
      </c>
      <c r="D573" s="77">
        <f>D574</f>
        <v>105.26</v>
      </c>
      <c r="E573" s="29"/>
      <c r="F573" s="29"/>
      <c r="G573" s="3"/>
    </row>
    <row r="574" spans="1:7" ht="42.75" customHeight="1">
      <c r="A574" s="65" t="s">
        <v>361</v>
      </c>
      <c r="B574" s="112" t="s">
        <v>422</v>
      </c>
      <c r="C574" s="111" t="s">
        <v>7</v>
      </c>
      <c r="D574" s="78">
        <f>D575</f>
        <v>105.26</v>
      </c>
      <c r="E574" s="29"/>
      <c r="F574" s="29"/>
      <c r="G574" s="3"/>
    </row>
    <row r="575" spans="1:7" ht="25.5" customHeight="1">
      <c r="A575" s="70" t="s">
        <v>9</v>
      </c>
      <c r="B575" s="112" t="s">
        <v>422</v>
      </c>
      <c r="C575" s="111">
        <v>200</v>
      </c>
      <c r="D575" s="78">
        <v>105.26</v>
      </c>
      <c r="E575" s="29"/>
      <c r="F575" s="29"/>
      <c r="G575" s="3"/>
    </row>
    <row r="576" spans="1:7" ht="44.25" customHeight="1">
      <c r="A576" s="73" t="s">
        <v>281</v>
      </c>
      <c r="B576" s="47" t="s">
        <v>280</v>
      </c>
      <c r="C576" s="48" t="s">
        <v>7</v>
      </c>
      <c r="D576" s="77">
        <f>D577+D581</f>
        <v>1311.1</v>
      </c>
      <c r="E576" s="29"/>
      <c r="F576" s="29"/>
      <c r="G576" s="3"/>
    </row>
    <row r="577" spans="1:7" ht="27.75" customHeight="1">
      <c r="A577" s="26" t="s">
        <v>15</v>
      </c>
      <c r="B577" s="38" t="s">
        <v>282</v>
      </c>
      <c r="C577" s="37" t="s">
        <v>7</v>
      </c>
      <c r="D577" s="78">
        <f>D578+D579+D580</f>
        <v>67.290000000000006</v>
      </c>
      <c r="E577" s="29"/>
      <c r="F577" s="29"/>
      <c r="G577" s="3"/>
    </row>
    <row r="578" spans="1:7" ht="58.5" customHeight="1">
      <c r="A578" s="26" t="s">
        <v>17</v>
      </c>
      <c r="B578" s="38" t="s">
        <v>282</v>
      </c>
      <c r="C578" s="37">
        <v>100</v>
      </c>
      <c r="D578" s="78">
        <v>27.7</v>
      </c>
      <c r="E578" s="29"/>
      <c r="F578" s="29"/>
      <c r="G578" s="3"/>
    </row>
    <row r="579" spans="1:7" ht="18.75">
      <c r="A579" s="5" t="s">
        <v>9</v>
      </c>
      <c r="B579" s="99" t="s">
        <v>282</v>
      </c>
      <c r="C579" s="98">
        <v>200</v>
      </c>
      <c r="D579" s="78">
        <v>39.590000000000003</v>
      </c>
      <c r="E579" s="29"/>
      <c r="F579" s="29"/>
      <c r="G579" s="3"/>
    </row>
    <row r="580" spans="1:7" ht="18.75">
      <c r="A580" s="26" t="s">
        <v>11</v>
      </c>
      <c r="B580" s="106" t="s">
        <v>282</v>
      </c>
      <c r="C580" s="105">
        <v>800</v>
      </c>
      <c r="D580" s="78">
        <v>0</v>
      </c>
      <c r="E580" s="29"/>
      <c r="F580" s="29"/>
      <c r="G580" s="3"/>
    </row>
    <row r="581" spans="1:7" ht="42.75" customHeight="1">
      <c r="A581" s="26" t="s">
        <v>16</v>
      </c>
      <c r="B581" s="38" t="s">
        <v>283</v>
      </c>
      <c r="C581" s="37" t="s">
        <v>7</v>
      </c>
      <c r="D581" s="78">
        <f>D582</f>
        <v>1243.81</v>
      </c>
      <c r="E581" s="29"/>
      <c r="F581" s="29"/>
      <c r="G581" s="3"/>
    </row>
    <row r="582" spans="1:7" ht="65.25" customHeight="1">
      <c r="A582" s="5" t="s">
        <v>8</v>
      </c>
      <c r="B582" s="38" t="s">
        <v>283</v>
      </c>
      <c r="C582" s="37">
        <v>100</v>
      </c>
      <c r="D582" s="78">
        <v>1243.81</v>
      </c>
      <c r="E582" s="29"/>
      <c r="F582" s="29"/>
      <c r="G582" s="3"/>
    </row>
    <row r="583" spans="1:7" ht="43.5" customHeight="1">
      <c r="A583" s="50" t="s">
        <v>466</v>
      </c>
      <c r="B583" s="47" t="s">
        <v>209</v>
      </c>
      <c r="C583" s="48" t="s">
        <v>7</v>
      </c>
      <c r="D583" s="77">
        <f>D584</f>
        <v>35</v>
      </c>
      <c r="E583" s="29"/>
      <c r="F583" s="29"/>
      <c r="G583" s="3"/>
    </row>
    <row r="584" spans="1:7" ht="42" customHeight="1">
      <c r="A584" s="5" t="s">
        <v>153</v>
      </c>
      <c r="B584" s="38" t="s">
        <v>210</v>
      </c>
      <c r="C584" s="48" t="s">
        <v>7</v>
      </c>
      <c r="D584" s="78">
        <f>D585</f>
        <v>35</v>
      </c>
      <c r="E584" s="29"/>
      <c r="F584" s="29"/>
      <c r="G584" s="3"/>
    </row>
    <row r="585" spans="1:7" ht="27.75" customHeight="1">
      <c r="A585" s="5" t="s">
        <v>9</v>
      </c>
      <c r="B585" s="38" t="s">
        <v>210</v>
      </c>
      <c r="C585" s="37">
        <v>200</v>
      </c>
      <c r="D585" s="78">
        <v>35</v>
      </c>
      <c r="E585" s="29"/>
      <c r="F585" s="29"/>
      <c r="G585" s="3"/>
    </row>
    <row r="586" spans="1:7" ht="42" customHeight="1">
      <c r="A586" s="135" t="s">
        <v>487</v>
      </c>
      <c r="B586" s="47" t="s">
        <v>99</v>
      </c>
      <c r="C586" s="48" t="s">
        <v>7</v>
      </c>
      <c r="D586" s="77">
        <f>D587</f>
        <v>780.92</v>
      </c>
      <c r="E586" s="29"/>
      <c r="F586" s="29"/>
      <c r="G586" s="3"/>
    </row>
    <row r="587" spans="1:7" ht="42" customHeight="1">
      <c r="A587" s="5" t="s">
        <v>154</v>
      </c>
      <c r="B587" s="38" t="s">
        <v>100</v>
      </c>
      <c r="C587" s="37" t="s">
        <v>7</v>
      </c>
      <c r="D587" s="78">
        <f>D588</f>
        <v>780.92</v>
      </c>
      <c r="E587" s="29"/>
      <c r="F587" s="29"/>
      <c r="G587" s="3"/>
    </row>
    <row r="588" spans="1:7" ht="31.5" customHeight="1">
      <c r="A588" s="5" t="s">
        <v>9</v>
      </c>
      <c r="B588" s="38" t="s">
        <v>100</v>
      </c>
      <c r="C588" s="37">
        <v>200</v>
      </c>
      <c r="D588" s="78">
        <v>780.92</v>
      </c>
      <c r="E588" s="29"/>
      <c r="F588" s="29"/>
      <c r="G588" s="3"/>
    </row>
    <row r="589" spans="1:7" ht="44.25" customHeight="1">
      <c r="A589" s="50" t="s">
        <v>212</v>
      </c>
      <c r="B589" s="47" t="s">
        <v>213</v>
      </c>
      <c r="C589" s="48" t="s">
        <v>7</v>
      </c>
      <c r="D589" s="77">
        <f>D590</f>
        <v>24734.809999999998</v>
      </c>
      <c r="E589" s="29"/>
      <c r="F589" s="29"/>
      <c r="G589" s="3"/>
    </row>
    <row r="590" spans="1:7" ht="40.5" customHeight="1">
      <c r="A590" s="5" t="s">
        <v>214</v>
      </c>
      <c r="B590" s="38" t="s">
        <v>215</v>
      </c>
      <c r="C590" s="37" t="s">
        <v>7</v>
      </c>
      <c r="D590" s="78">
        <f>D591+D592+D593</f>
        <v>24734.809999999998</v>
      </c>
      <c r="E590" s="29"/>
      <c r="F590" s="29"/>
      <c r="G590" s="3"/>
    </row>
    <row r="591" spans="1:7" ht="60" customHeight="1">
      <c r="A591" s="26" t="s">
        <v>17</v>
      </c>
      <c r="B591" s="38" t="s">
        <v>215</v>
      </c>
      <c r="C591" s="37">
        <v>100</v>
      </c>
      <c r="D591" s="78">
        <v>21064.17</v>
      </c>
      <c r="E591" s="29"/>
      <c r="F591" s="29"/>
      <c r="G591" s="3"/>
    </row>
    <row r="592" spans="1:7" ht="30.75" customHeight="1">
      <c r="A592" s="5" t="s">
        <v>9</v>
      </c>
      <c r="B592" s="38" t="s">
        <v>215</v>
      </c>
      <c r="C592" s="37">
        <v>200</v>
      </c>
      <c r="D592" s="78">
        <v>3195.63</v>
      </c>
      <c r="E592" s="29"/>
      <c r="F592" s="29"/>
      <c r="G592" s="3"/>
    </row>
    <row r="593" spans="1:7" ht="25.5" customHeight="1">
      <c r="A593" s="5" t="s">
        <v>11</v>
      </c>
      <c r="B593" s="38" t="s">
        <v>215</v>
      </c>
      <c r="C593" s="37">
        <v>800</v>
      </c>
      <c r="D593" s="78">
        <v>475.01</v>
      </c>
      <c r="E593" s="29"/>
      <c r="F593" s="29"/>
      <c r="G593" s="3"/>
    </row>
    <row r="594" spans="1:7" ht="25.5" customHeight="1">
      <c r="A594" s="70" t="s">
        <v>527</v>
      </c>
      <c r="B594" s="47" t="s">
        <v>524</v>
      </c>
      <c r="C594" s="48" t="s">
        <v>7</v>
      </c>
      <c r="D594" s="77">
        <f>D595</f>
        <v>45</v>
      </c>
      <c r="E594" s="29"/>
      <c r="F594" s="29"/>
      <c r="G594" s="3"/>
    </row>
    <row r="595" spans="1:7" ht="40.5" customHeight="1">
      <c r="A595" s="70" t="s">
        <v>528</v>
      </c>
      <c r="B595" s="112" t="s">
        <v>525</v>
      </c>
      <c r="C595" s="111" t="s">
        <v>7</v>
      </c>
      <c r="D595" s="78">
        <f>D596</f>
        <v>45</v>
      </c>
      <c r="E595" s="29"/>
      <c r="F595" s="29"/>
      <c r="G595" s="3"/>
    </row>
    <row r="596" spans="1:7" ht="39" customHeight="1">
      <c r="A596" s="70" t="s">
        <v>529</v>
      </c>
      <c r="B596" s="112" t="s">
        <v>526</v>
      </c>
      <c r="C596" s="111" t="s">
        <v>7</v>
      </c>
      <c r="D596" s="78">
        <f>D597</f>
        <v>45</v>
      </c>
      <c r="E596" s="29"/>
      <c r="F596" s="29"/>
      <c r="G596" s="3"/>
    </row>
    <row r="597" spans="1:7" ht="25.5" customHeight="1">
      <c r="A597" s="5" t="s">
        <v>11</v>
      </c>
      <c r="B597" s="112" t="s">
        <v>526</v>
      </c>
      <c r="C597" s="111">
        <v>800</v>
      </c>
      <c r="D597" s="78">
        <v>45</v>
      </c>
      <c r="E597" s="29"/>
      <c r="F597" s="29"/>
      <c r="G597" s="3"/>
    </row>
    <row r="598" spans="1:7" ht="25.5" customHeight="1">
      <c r="A598" s="140" t="s">
        <v>563</v>
      </c>
      <c r="B598" s="47" t="s">
        <v>560</v>
      </c>
      <c r="C598" s="48" t="s">
        <v>7</v>
      </c>
      <c r="D598" s="78">
        <f>D599+D602</f>
        <v>1395.73</v>
      </c>
      <c r="E598" s="29"/>
      <c r="F598" s="29"/>
      <c r="G598" s="3"/>
    </row>
    <row r="599" spans="1:7" ht="25.5" customHeight="1">
      <c r="A599" s="115" t="s">
        <v>564</v>
      </c>
      <c r="B599" s="112" t="s">
        <v>561</v>
      </c>
      <c r="C599" s="111" t="s">
        <v>7</v>
      </c>
      <c r="D599" s="78">
        <f>D600</f>
        <v>816.67</v>
      </c>
      <c r="E599" s="29"/>
      <c r="F599" s="29"/>
      <c r="G599" s="3"/>
    </row>
    <row r="600" spans="1:7" ht="25.5" customHeight="1">
      <c r="A600" s="115" t="s">
        <v>565</v>
      </c>
      <c r="B600" s="112" t="s">
        <v>562</v>
      </c>
      <c r="C600" s="111" t="s">
        <v>7</v>
      </c>
      <c r="D600" s="78">
        <f>D601</f>
        <v>816.67</v>
      </c>
      <c r="E600" s="29"/>
      <c r="F600" s="29"/>
      <c r="G600" s="3"/>
    </row>
    <row r="601" spans="1:7" ht="25.5" customHeight="1">
      <c r="A601" s="5" t="s">
        <v>9</v>
      </c>
      <c r="B601" s="112" t="s">
        <v>562</v>
      </c>
      <c r="C601" s="111">
        <v>200</v>
      </c>
      <c r="D601" s="78">
        <v>816.67</v>
      </c>
      <c r="E601" s="29"/>
      <c r="F601" s="29"/>
      <c r="G601" s="3"/>
    </row>
    <row r="602" spans="1:7" ht="75">
      <c r="A602" s="70" t="s">
        <v>575</v>
      </c>
      <c r="B602" s="112" t="s">
        <v>573</v>
      </c>
      <c r="C602" s="111" t="s">
        <v>7</v>
      </c>
      <c r="D602" s="78">
        <f>D603</f>
        <v>579.05999999999995</v>
      </c>
      <c r="E602" s="29"/>
      <c r="F602" s="29"/>
      <c r="G602" s="3"/>
    </row>
    <row r="603" spans="1:7" ht="37.5">
      <c r="A603" s="70" t="s">
        <v>576</v>
      </c>
      <c r="B603" s="112" t="s">
        <v>574</v>
      </c>
      <c r="C603" s="111" t="s">
        <v>7</v>
      </c>
      <c r="D603" s="78">
        <f>D604</f>
        <v>579.05999999999995</v>
      </c>
      <c r="E603" s="29"/>
      <c r="F603" s="29"/>
      <c r="G603" s="3"/>
    </row>
    <row r="604" spans="1:7" ht="25.5" customHeight="1">
      <c r="A604" s="5" t="s">
        <v>9</v>
      </c>
      <c r="B604" s="112" t="s">
        <v>574</v>
      </c>
      <c r="C604" s="111">
        <v>200</v>
      </c>
      <c r="D604" s="78">
        <v>579.05999999999995</v>
      </c>
      <c r="E604" s="29"/>
      <c r="F604" s="29"/>
      <c r="G604" s="3"/>
    </row>
    <row r="605" spans="1:7" ht="30.75" customHeight="1">
      <c r="A605" s="26"/>
      <c r="B605" s="112"/>
      <c r="C605" s="111"/>
      <c r="D605" s="78"/>
      <c r="E605" s="29"/>
      <c r="F605" s="29"/>
      <c r="G605" s="3"/>
    </row>
    <row r="606" spans="1:7" ht="19.149999999999999" customHeight="1">
      <c r="A606" s="57" t="s">
        <v>13</v>
      </c>
      <c r="B606" s="58"/>
      <c r="C606" s="58"/>
      <c r="D606" s="88">
        <f>D18+D22+D36+D49+D84+D128+D134+D163+D172+D262+D318+D333+D354+D365+D472+D482+D501+D569+D583+D586+D589+D566+D576+D329+D561+D594+D598</f>
        <v>2174617.09</v>
      </c>
      <c r="E606" s="33" t="e">
        <f>E18+#REF!+E205+#REF!+#REF!+#REF!+#REF!+#REF!+E482+E501+#REF!+#REF!+#REF!</f>
        <v>#REF!</v>
      </c>
      <c r="F606" s="33" t="e">
        <f>F18+#REF!+F205+#REF!+#REF!+#REF!+#REF!+#REF!+F482+F501+#REF!+#REF!+#REF!</f>
        <v>#REF!</v>
      </c>
      <c r="G606" s="3"/>
    </row>
    <row r="607" spans="1:7" ht="16.899999999999999" customHeight="1">
      <c r="D607" s="89"/>
      <c r="E607" s="4"/>
      <c r="F607" s="4"/>
      <c r="G607" s="3"/>
    </row>
    <row r="608" spans="1:7">
      <c r="A608" s="144" t="s">
        <v>12</v>
      </c>
      <c r="B608" s="145"/>
      <c r="C608" s="145"/>
      <c r="D608" s="145"/>
      <c r="E608" s="145"/>
      <c r="F608" s="145"/>
      <c r="G608" s="3"/>
    </row>
    <row r="609" spans="7:7">
      <c r="G609" s="1"/>
    </row>
  </sheetData>
  <autoFilter ref="A17:J609"/>
  <mergeCells count="17">
    <mergeCell ref="A1:F1"/>
    <mergeCell ref="A608:F608"/>
    <mergeCell ref="A2:F2"/>
    <mergeCell ref="A3:F3"/>
    <mergeCell ref="A12:F12"/>
    <mergeCell ref="A5:F5"/>
    <mergeCell ref="A7:F7"/>
    <mergeCell ref="A15:A16"/>
    <mergeCell ref="A4:F4"/>
    <mergeCell ref="A6:F6"/>
    <mergeCell ref="A8:F8"/>
    <mergeCell ref="A9:F9"/>
    <mergeCell ref="A11:D11"/>
    <mergeCell ref="C15:C16"/>
    <mergeCell ref="E15:F15"/>
    <mergeCell ref="B15:B16"/>
    <mergeCell ref="D15:D16"/>
  </mergeCells>
  <phoneticPr fontId="4" type="noConversion"/>
  <pageMargins left="0.59055118110236215" right="0.19685039370078741" top="0.78740157480314965" bottom="0.78740157480314965" header="0.31496062992125984" footer="0.31496062992125984"/>
  <pageSetup paperSize="9" fitToHeight="0" orientation="landscape" r:id="rId1"/>
  <headerFooter alignWithMargins="0">
    <oddHeader>&amp;R&amp;"Times New Roman,обычный"&amp;14&amp;P</oddHeader>
  </headerFooter>
  <rowBreaks count="2" manualBreakCount="2">
    <brk id="588" max="3" man="1"/>
    <brk id="60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2020-08-18T06:40:23Z</cp:lastPrinted>
  <dcterms:created xsi:type="dcterms:W3CDTF">2013-10-16T11:38:15Z</dcterms:created>
  <dcterms:modified xsi:type="dcterms:W3CDTF">2020-08-18T07:11:58Z</dcterms:modified>
</cp:coreProperties>
</file>