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разделы22" sheetId="9" r:id="rId1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9" l="1"/>
  <c r="G16" i="9"/>
  <c r="G17" i="9"/>
  <c r="G18" i="9"/>
  <c r="G19" i="9"/>
  <c r="G20" i="9"/>
  <c r="G21" i="9"/>
  <c r="G25" i="9"/>
  <c r="G26" i="9"/>
  <c r="G28" i="9"/>
  <c r="G29" i="9"/>
  <c r="G30" i="9"/>
  <c r="G32" i="9"/>
  <c r="G33" i="9"/>
  <c r="G34" i="9"/>
  <c r="G35" i="9"/>
  <c r="G39" i="9"/>
  <c r="G40" i="9"/>
  <c r="G41" i="9"/>
  <c r="G42" i="9"/>
  <c r="G43" i="9"/>
  <c r="G44" i="9"/>
  <c r="G46" i="9"/>
  <c r="G47" i="9"/>
  <c r="G49" i="9"/>
  <c r="G50" i="9"/>
  <c r="G51" i="9"/>
  <c r="G53" i="9"/>
  <c r="F36" i="9"/>
  <c r="F38" i="9"/>
  <c r="F52" i="9"/>
  <c r="F48" i="9"/>
  <c r="F45" i="9"/>
  <c r="F31" i="9"/>
  <c r="F27" i="9"/>
  <c r="F22" i="9"/>
  <c r="F24" i="9"/>
  <c r="F14" i="9"/>
  <c r="F55" i="9" l="1"/>
  <c r="E52" i="9"/>
  <c r="G52" i="9" s="1"/>
  <c r="E48" i="9"/>
  <c r="G48" i="9" s="1"/>
  <c r="E45" i="9"/>
  <c r="G45" i="9" s="1"/>
  <c r="E38" i="9"/>
  <c r="G38" i="9" s="1"/>
  <c r="E36" i="9"/>
  <c r="E31" i="9"/>
  <c r="G31" i="9" s="1"/>
  <c r="E27" i="9"/>
  <c r="G27" i="9" s="1"/>
  <c r="E24" i="9"/>
  <c r="G24" i="9" s="1"/>
  <c r="E22" i="9"/>
  <c r="E14" i="9"/>
  <c r="E55" i="9" l="1"/>
  <c r="G55" i="9"/>
  <c r="G14" i="9"/>
  <c r="D36" i="9"/>
  <c r="D31" i="9"/>
  <c r="D14" i="9" l="1"/>
  <c r="D24" i="9" l="1"/>
  <c r="D22" i="9" l="1"/>
  <c r="D52" i="9" l="1"/>
  <c r="D48" i="9"/>
  <c r="D45" i="9"/>
  <c r="D38" i="9"/>
  <c r="D27" i="9"/>
  <c r="D55" i="9" l="1"/>
</calcChain>
</file>

<file path=xl/sharedStrings.xml><?xml version="1.0" encoding="utf-8"?>
<sst xmlns="http://schemas.openxmlformats.org/spreadsheetml/2006/main" count="66" uniqueCount="57">
  <si>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</si>
  <si>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</si>
  <si>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</si>
  <si>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</si>
  <si>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</si>
  <si>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</si>
  <si>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</si>
  <si>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</si>
  <si>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</si>
  <si>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</si>
  <si>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</si>
  <si>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</si>
  <si>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</si>
  <si>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</si>
  <si>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</si>
  <si>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</si>
  <si>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</si>
  <si>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</si>
  <si>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</si>
  <si>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</si>
  <si>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</si>
  <si>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</si>
  <si>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</si>
  <si>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</si>
  <si>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</si>
  <si>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</si>
  <si>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</si>
  <si>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</si>
  <si>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</si>
  <si>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</si>
  <si>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</si>
  <si>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</si>
  <si>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</si>
  <si>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</si>
  <si>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</si>
  <si>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</si>
  <si>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</si>
  <si>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</si>
  <si>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</si>
  <si>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</si>
  <si>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Национальная оборона</t>
  </si>
  <si>
    <t>Мобилизационная и вневойсковая подготовка</t>
  </si>
  <si>
    <t>Миграционная политика</t>
  </si>
  <si>
    <t>Охрана окружающей среды</t>
  </si>
  <si>
    <t>Другие вопросы в области охраны окружающей среды</t>
  </si>
  <si>
    <t>Жилищное хозяйство</t>
  </si>
  <si>
    <t>Утверждено с учетом изменений</t>
  </si>
  <si>
    <t>%, исп</t>
  </si>
  <si>
    <t>Утверждено первоначально</t>
  </si>
  <si>
    <t>Исполнено</t>
  </si>
  <si>
    <t xml:space="preserve">                                                                    Советского муниципального округа</t>
  </si>
  <si>
    <t xml:space="preserve">                                                                    Ставропольского края </t>
  </si>
  <si>
    <t xml:space="preserve">                                                                    к решению Совета депутатов</t>
  </si>
  <si>
    <t>Расходы бюджета по разделам и подразделам</t>
  </si>
  <si>
    <t>классификации расходов бюджета Советского городского округа Ставропольского края за 2023 год</t>
  </si>
  <si>
    <t xml:space="preserve">                                                                    Приложение 3</t>
  </si>
  <si>
    <t xml:space="preserve">                                                                    от 7 июня 2024 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</si>
</sst>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2" applyProtection="1">
      <protection hidden="1"/>
    </xf>
    <xf numFmtId="0" fontId="3" fillId="0" borderId="0" xfId="2"/>
    <xf numFmtId="0" fontId="1" fillId="0" borderId="0" xfId="2" applyFont="1" applyAlignment="1" applyProtection="1">
      <alignment horizontal="left"/>
      <protection hidden="1"/>
    </xf>
    <xf numFmtId="166" fontId="1" fillId="0" borderId="0" xfId="2" applyNumberFormat="1" applyFont="1" applyAlignment="1" applyProtection="1">
      <alignment horizontal="right" vertical="top"/>
      <protection hidden="1"/>
    </xf>
    <xf numFmtId="4" fontId="1" fillId="0" borderId="0" xfId="2" applyNumberFormat="1" applyFont="1" applyProtection="1">
      <protection hidden="1"/>
    </xf>
    <xf numFmtId="0" fontId="1" fillId="0" borderId="0" xfId="2" applyFont="1" applyProtection="1">
      <protection hidden="1"/>
    </xf>
    <xf numFmtId="0" fontId="2" fillId="0" borderId="2" xfId="2" applyFont="1" applyBorder="1" applyAlignment="1" applyProtection="1">
      <alignment horizontal="left" vertical="top" wrapText="1"/>
      <protection hidden="1"/>
    </xf>
    <xf numFmtId="0" fontId="1" fillId="0" borderId="2" xfId="2" applyFont="1" applyBorder="1" applyAlignment="1" applyProtection="1">
      <alignment horizontal="left" vertical="top" wrapText="1"/>
      <protection hidden="1"/>
    </xf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0" borderId="1" xfId="2" applyNumberFormat="1" applyFont="1" applyBorder="1" applyAlignment="1" applyProtection="1">
      <alignment horizontal="center" vertical="center"/>
      <protection hidden="1"/>
    </xf>
    <xf numFmtId="165" fontId="2" fillId="0" borderId="1" xfId="2" applyNumberFormat="1" applyFont="1" applyBorder="1" applyAlignment="1" applyProtection="1">
      <alignment horizontal="center" vertical="center" wrapText="1"/>
      <protection hidden="1"/>
    </xf>
    <xf numFmtId="165" fontId="1" fillId="0" borderId="1" xfId="2" applyNumberFormat="1" applyFont="1" applyBorder="1" applyAlignment="1" applyProtection="1">
      <alignment horizontal="center" vertical="center"/>
      <protection hidden="1"/>
    </xf>
    <xf numFmtId="165" fontId="1" fillId="0" borderId="1" xfId="2" applyNumberFormat="1" applyFont="1" applyBorder="1" applyAlignment="1" applyProtection="1">
      <alignment horizontal="center" vertical="center" wrapText="1"/>
      <protection hidden="1"/>
    </xf>
    <xf numFmtId="164" fontId="6" fillId="0" borderId="3" xfId="3" applyFont="1" applyFill="1" applyBorder="1" applyAlignment="1" applyProtection="1">
      <alignment vertical="center"/>
      <protection hidden="1"/>
    </xf>
    <xf numFmtId="164" fontId="7" fillId="0" borderId="3" xfId="3" applyFont="1" applyFill="1" applyBorder="1" applyAlignment="1" applyProtection="1">
      <alignment vertical="center"/>
      <protection hidden="1"/>
    </xf>
    <xf numFmtId="164" fontId="7" fillId="2" borderId="3" xfId="3" applyFont="1" applyFill="1" applyBorder="1" applyAlignment="1" applyProtection="1">
      <alignment vertical="center"/>
      <protection hidden="1"/>
    </xf>
    <xf numFmtId="164" fontId="6" fillId="2" borderId="3" xfId="3" applyFont="1" applyFill="1" applyBorder="1" applyAlignment="1" applyProtection="1">
      <alignment vertical="center"/>
      <protection hidden="1"/>
    </xf>
    <xf numFmtId="0" fontId="1" fillId="0" borderId="11" xfId="2" applyFont="1" applyBorder="1" applyAlignment="1" applyProtection="1">
      <alignment horizontal="left" vertical="top" wrapText="1"/>
      <protection hidden="1"/>
    </xf>
    <xf numFmtId="165" fontId="1" fillId="0" borderId="12" xfId="2" applyNumberFormat="1" applyFont="1" applyBorder="1" applyAlignment="1" applyProtection="1">
      <alignment horizontal="center" vertical="center"/>
      <protection hidden="1"/>
    </xf>
    <xf numFmtId="165" fontId="1" fillId="0" borderId="12" xfId="2" applyNumberFormat="1" applyFont="1" applyBorder="1" applyAlignment="1" applyProtection="1">
      <alignment horizontal="center" vertical="center" wrapText="1"/>
      <protection hidden="1"/>
    </xf>
    <xf numFmtId="166" fontId="7" fillId="0" borderId="13" xfId="2" applyNumberFormat="1" applyFont="1" applyBorder="1" applyAlignment="1" applyProtection="1">
      <alignment vertical="center"/>
      <protection hidden="1"/>
    </xf>
    <xf numFmtId="0" fontId="2" fillId="0" borderId="7" xfId="2" applyFont="1" applyBorder="1" applyProtection="1">
      <protection hidden="1"/>
    </xf>
    <xf numFmtId="0" fontId="5" fillId="0" borderId="8" xfId="2" applyFont="1" applyBorder="1" applyAlignment="1" applyProtection="1">
      <alignment vertical="center"/>
      <protection hidden="1"/>
    </xf>
    <xf numFmtId="4" fontId="6" fillId="0" borderId="9" xfId="2" applyNumberFormat="1" applyFont="1" applyBorder="1" applyAlignment="1" applyProtection="1">
      <alignment vertical="center"/>
      <protection hidden="1"/>
    </xf>
    <xf numFmtId="0" fontId="2" fillId="0" borderId="4" xfId="2" applyFont="1" applyBorder="1" applyAlignment="1" applyProtection="1">
      <alignment horizontal="left" vertical="top" wrapText="1"/>
      <protection hidden="1"/>
    </xf>
    <xf numFmtId="165" fontId="2" fillId="0" borderId="5" xfId="2" applyNumberFormat="1" applyFont="1" applyBorder="1" applyAlignment="1" applyProtection="1">
      <alignment horizontal="center" vertical="center"/>
      <protection hidden="1"/>
    </xf>
    <xf numFmtId="165" fontId="2" fillId="0" borderId="5" xfId="2" applyNumberFormat="1" applyFont="1" applyBorder="1" applyAlignment="1" applyProtection="1">
      <alignment horizontal="center" vertical="center" wrapText="1"/>
      <protection hidden="1"/>
    </xf>
    <xf numFmtId="164" fontId="6" fillId="0" borderId="6" xfId="3" applyFont="1" applyFill="1" applyBorder="1" applyAlignment="1" applyProtection="1">
      <alignment vertical="center"/>
      <protection hidden="1"/>
    </xf>
    <xf numFmtId="0" fontId="1" fillId="0" borderId="14" xfId="2" applyFont="1" applyBorder="1" applyAlignment="1" applyProtection="1">
      <alignment horizontal="center" vertical="center" wrapText="1"/>
      <protection hidden="1"/>
    </xf>
    <xf numFmtId="0" fontId="1" fillId="0" borderId="16" xfId="2" applyFont="1" applyBorder="1" applyAlignment="1" applyProtection="1">
      <alignment horizontal="center" vertical="center"/>
      <protection hidden="1"/>
    </xf>
    <xf numFmtId="0" fontId="1" fillId="0" borderId="14" xfId="2" applyFont="1" applyBorder="1" applyAlignment="1" applyProtection="1">
      <alignment horizontal="center" vertical="center"/>
      <protection hidden="1"/>
    </xf>
    <xf numFmtId="0" fontId="1" fillId="0" borderId="14" xfId="2" applyFont="1" applyBorder="1" applyAlignment="1">
      <alignment horizontal="center" vertical="center"/>
    </xf>
    <xf numFmtId="167" fontId="7" fillId="0" borderId="18" xfId="2" applyNumberFormat="1" applyFont="1" applyBorder="1" applyAlignment="1" applyProtection="1">
      <alignment horizontal="center" vertical="top" wrapText="1"/>
      <protection hidden="1"/>
    </xf>
    <xf numFmtId="167" fontId="7" fillId="0" borderId="19" xfId="2" applyNumberFormat="1" applyFont="1" applyBorder="1" applyAlignment="1" applyProtection="1">
      <alignment horizontal="center" vertical="top" wrapText="1"/>
      <protection hidden="1"/>
    </xf>
    <xf numFmtId="167" fontId="7" fillId="0" borderId="20" xfId="2" applyNumberFormat="1" applyFont="1" applyBorder="1" applyAlignment="1" applyProtection="1">
      <alignment horizontal="center" vertical="top" wrapText="1"/>
      <protection hidden="1"/>
    </xf>
    <xf numFmtId="167" fontId="6" fillId="0" borderId="10" xfId="2" applyNumberFormat="1" applyFont="1" applyBorder="1" applyAlignment="1" applyProtection="1">
      <alignment horizontal="center" vertical="top" wrapText="1"/>
      <protection hidden="1"/>
    </xf>
    <xf numFmtId="167" fontId="7" fillId="0" borderId="19" xfId="2" applyNumberFormat="1" applyFont="1" applyBorder="1" applyAlignment="1" applyProtection="1">
      <alignment horizontal="center" vertical="center" wrapText="1"/>
      <protection hidden="1"/>
    </xf>
    <xf numFmtId="0" fontId="8" fillId="0" borderId="0" xfId="2" applyFont="1"/>
    <xf numFmtId="0" fontId="7" fillId="0" borderId="0" xfId="2" applyFont="1"/>
    <xf numFmtId="0" fontId="6" fillId="0" borderId="17" xfId="2" applyFont="1" applyBorder="1" applyAlignment="1" applyProtection="1">
      <alignment horizontal="center" vertical="center" wrapText="1"/>
      <protection hidden="1"/>
    </xf>
    <xf numFmtId="0" fontId="6" fillId="0" borderId="14" xfId="2" applyFont="1" applyBorder="1" applyAlignment="1" applyProtection="1">
      <alignment horizontal="center" vertical="center" wrapText="1"/>
      <protection hidden="1"/>
    </xf>
    <xf numFmtId="0" fontId="6" fillId="0" borderId="16" xfId="2" applyFont="1" applyBorder="1" applyAlignment="1" applyProtection="1">
      <alignment horizontal="center" vertical="center" wrapText="1"/>
      <protection hidden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/>
    </xf>
    <xf numFmtId="0" fontId="7" fillId="0" borderId="0" xfId="2" applyFont="1" applyProtection="1">
      <protection hidden="1"/>
    </xf>
    <xf numFmtId="0" fontId="1" fillId="0" borderId="0" xfId="2" applyFont="1" applyAlignment="1" applyProtection="1">
      <alignment horizontal="center" vertical="center" wrapText="1"/>
      <protection hidden="1"/>
    </xf>
    <xf numFmtId="0" fontId="1" fillId="0" borderId="21" xfId="2" applyFont="1" applyBorder="1" applyAlignment="1" applyProtection="1">
      <alignment horizontal="right"/>
      <protection hidden="1"/>
    </xf>
    <xf numFmtId="0" fontId="1" fillId="0" borderId="0" xfId="2" applyFont="1" applyAlignment="1" applyProtection="1">
      <alignment horizontal="center" vertical="top" wrapText="1"/>
      <protection hidden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7" fillId="0" borderId="0" xfId="2" applyFont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Normal="100" workbookViewId="0">
      <selection activeCell="B5" sqref="B5:G5"/>
    </sheetView>
  </sheetViews>
  <sheetFormatPr defaultColWidth="9.28515625" defaultRowHeight="12.75" x14ac:dyDescent="0.2"/>
  <cols>
    <col min="1" max="1" width="66.5703125" style="2" customWidth="1"/>
    <col min="2" max="2" width="8.28515625" style="2" customWidth="1"/>
    <col min="3" max="3" width="7.5703125" style="2" customWidth="1"/>
    <col min="4" max="5" width="16.28515625" style="2" customWidth="1"/>
    <col min="6" max="6" width="16.140625" style="2" customWidth="1"/>
    <col min="7" max="7" width="9.42578125" style="2" customWidth="1"/>
    <col min="8" max="8" width="27.42578125" style="2" customWidth="1"/>
    <col min="9" max="16384" width="9.28515625" style="2"/>
  </cols>
  <sheetData>
    <row r="1" spans="1:13" ht="18.75" customHeight="1" x14ac:dyDescent="0.25">
      <c r="A1" s="1"/>
      <c r="B1" s="46" t="s">
        <v>55</v>
      </c>
      <c r="C1" s="46"/>
      <c r="D1" s="46"/>
      <c r="E1" s="46"/>
      <c r="F1" s="46"/>
      <c r="G1" s="46"/>
      <c r="H1" s="39"/>
      <c r="I1" s="39"/>
      <c r="J1" s="39"/>
      <c r="K1" s="39"/>
      <c r="L1" s="39"/>
      <c r="M1" s="39"/>
    </row>
    <row r="2" spans="1:13" ht="18.75" customHeight="1" x14ac:dyDescent="0.25">
      <c r="A2" s="1"/>
      <c r="B2" s="50" t="s">
        <v>52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18.75" customHeight="1" x14ac:dyDescent="0.25">
      <c r="A3" s="1"/>
      <c r="B3" s="51" t="s">
        <v>50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18.75" customHeight="1" x14ac:dyDescent="0.25">
      <c r="A4" s="1"/>
      <c r="B4" s="51" t="s">
        <v>51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7.25" customHeight="1" x14ac:dyDescent="0.25">
      <c r="A5" s="1"/>
      <c r="B5" s="52" t="s">
        <v>56</v>
      </c>
      <c r="C5" s="52"/>
      <c r="D5" s="52"/>
      <c r="E5" s="52"/>
      <c r="F5" s="52"/>
      <c r="G5" s="52"/>
      <c r="H5" s="39"/>
      <c r="I5" s="39"/>
      <c r="J5" s="39"/>
      <c r="K5" s="39"/>
      <c r="L5" s="39"/>
      <c r="M5" s="39"/>
    </row>
    <row r="6" spans="1:13" ht="17.25" customHeight="1" x14ac:dyDescent="0.25">
      <c r="A6" s="1"/>
      <c r="B6" s="52"/>
      <c r="C6" s="52"/>
      <c r="D6" s="52"/>
      <c r="E6" s="40"/>
      <c r="F6" s="39"/>
      <c r="G6" s="39"/>
      <c r="H6" s="39"/>
      <c r="I6" s="39"/>
      <c r="J6" s="39"/>
      <c r="K6" s="39"/>
      <c r="L6" s="39"/>
      <c r="M6" s="39"/>
    </row>
    <row r="7" spans="1:13" ht="17.25" customHeight="1" x14ac:dyDescent="0.3">
      <c r="A7" s="1"/>
      <c r="B7" s="3"/>
      <c r="C7" s="3"/>
      <c r="D7" s="3"/>
    </row>
    <row r="8" spans="1:13" ht="17.25" customHeight="1" x14ac:dyDescent="0.3">
      <c r="A8" s="1"/>
      <c r="B8" s="3"/>
      <c r="C8" s="3"/>
      <c r="D8" s="3"/>
    </row>
    <row r="9" spans="1:13" ht="18.75" customHeight="1" x14ac:dyDescent="0.2">
      <c r="A9" s="47" t="s">
        <v>53</v>
      </c>
      <c r="B9" s="47"/>
      <c r="C9" s="47"/>
      <c r="D9" s="47"/>
      <c r="E9" s="47"/>
      <c r="F9" s="47"/>
      <c r="G9" s="47"/>
    </row>
    <row r="10" spans="1:13" ht="30.75" customHeight="1" x14ac:dyDescent="0.2">
      <c r="A10" s="47" t="s">
        <v>54</v>
      </c>
      <c r="B10" s="47"/>
      <c r="C10" s="47"/>
      <c r="D10" s="47"/>
      <c r="E10" s="47"/>
      <c r="F10" s="47"/>
      <c r="G10" s="47"/>
    </row>
    <row r="11" spans="1:13" ht="18.75" customHeight="1" thickBot="1" x14ac:dyDescent="0.35">
      <c r="A11" s="1"/>
      <c r="B11" s="1"/>
      <c r="C11" s="1"/>
      <c r="D11" s="48" t="s">
        <v>30</v>
      </c>
      <c r="E11" s="48"/>
      <c r="F11" s="48"/>
      <c r="G11" s="48"/>
    </row>
    <row r="12" spans="1:13" ht="51.6" customHeight="1" thickBot="1" x14ac:dyDescent="0.25">
      <c r="A12" s="41" t="s">
        <v>31</v>
      </c>
      <c r="B12" s="42" t="s">
        <v>0</v>
      </c>
      <c r="C12" s="42" t="s">
        <v>1</v>
      </c>
      <c r="D12" s="43" t="s">
        <v>48</v>
      </c>
      <c r="E12" s="44" t="s">
        <v>46</v>
      </c>
      <c r="F12" s="44" t="s">
        <v>49</v>
      </c>
      <c r="G12" s="45" t="s">
        <v>47</v>
      </c>
    </row>
    <row r="13" spans="1:13" ht="18.75" customHeight="1" thickBot="1" x14ac:dyDescent="0.25">
      <c r="A13" s="30">
        <v>1</v>
      </c>
      <c r="B13" s="31">
        <v>2</v>
      </c>
      <c r="C13" s="32">
        <v>3</v>
      </c>
      <c r="D13" s="31">
        <v>4</v>
      </c>
      <c r="E13" s="33">
        <v>5</v>
      </c>
      <c r="F13" s="33">
        <v>6</v>
      </c>
      <c r="G13" s="33">
        <v>7</v>
      </c>
    </row>
    <row r="14" spans="1:13" ht="18.75" customHeight="1" x14ac:dyDescent="0.2">
      <c r="A14" s="26" t="s">
        <v>2</v>
      </c>
      <c r="B14" s="27">
        <v>1</v>
      </c>
      <c r="C14" s="28" t="s">
        <v>32</v>
      </c>
      <c r="D14" s="29">
        <f>D15+D16+D17+D18+D19+D20+D21</f>
        <v>261009.68</v>
      </c>
      <c r="E14" s="29">
        <f>E15+E16+E17+E18+E19+E20+E21</f>
        <v>281409.95</v>
      </c>
      <c r="F14" s="29">
        <f>F15+F16+F17+F18+F19+F20+F21</f>
        <v>260971.42</v>
      </c>
      <c r="G14" s="34">
        <f>F14/E14*100</f>
        <v>92.737097604402408</v>
      </c>
      <c r="H14" s="4"/>
    </row>
    <row r="15" spans="1:13" ht="38.25" customHeight="1" x14ac:dyDescent="0.2">
      <c r="A15" s="8" t="s">
        <v>26</v>
      </c>
      <c r="B15" s="13">
        <v>1</v>
      </c>
      <c r="C15" s="14">
        <v>2</v>
      </c>
      <c r="D15" s="16">
        <v>2116.6799999999998</v>
      </c>
      <c r="E15" s="16">
        <v>1823.73</v>
      </c>
      <c r="F15" s="16">
        <v>1976.18</v>
      </c>
      <c r="G15" s="35">
        <f t="shared" ref="G15:G55" si="0">F15/E15*100</f>
        <v>108.35924177372746</v>
      </c>
      <c r="H15" s="4"/>
    </row>
    <row r="16" spans="1:13" ht="39" customHeight="1" x14ac:dyDescent="0.2">
      <c r="A16" s="8" t="s">
        <v>3</v>
      </c>
      <c r="B16" s="13">
        <v>1</v>
      </c>
      <c r="C16" s="14">
        <v>3</v>
      </c>
      <c r="D16" s="16">
        <v>4447.43</v>
      </c>
      <c r="E16" s="16">
        <v>5803.07</v>
      </c>
      <c r="F16" s="16">
        <v>5803.07</v>
      </c>
      <c r="G16" s="35">
        <f t="shared" si="0"/>
        <v>100</v>
      </c>
      <c r="H16" s="4"/>
    </row>
    <row r="17" spans="1:8" ht="58.5" customHeight="1" x14ac:dyDescent="0.2">
      <c r="A17" s="8" t="s">
        <v>5</v>
      </c>
      <c r="B17" s="13">
        <v>1</v>
      </c>
      <c r="C17" s="14">
        <v>4</v>
      </c>
      <c r="D17" s="16">
        <v>101828.54</v>
      </c>
      <c r="E17" s="16">
        <v>108199.83</v>
      </c>
      <c r="F17" s="16">
        <v>108079.31</v>
      </c>
      <c r="G17" s="38">
        <f t="shared" si="0"/>
        <v>99.888613503366869</v>
      </c>
      <c r="H17" s="4"/>
    </row>
    <row r="18" spans="1:8" ht="18.75" customHeight="1" x14ac:dyDescent="0.2">
      <c r="A18" s="8" t="s">
        <v>6</v>
      </c>
      <c r="B18" s="13">
        <v>1</v>
      </c>
      <c r="C18" s="14">
        <v>5</v>
      </c>
      <c r="D18" s="16">
        <v>3.44</v>
      </c>
      <c r="E18" s="16">
        <v>3.44</v>
      </c>
      <c r="F18" s="16">
        <v>3.44</v>
      </c>
      <c r="G18" s="35">
        <f t="shared" si="0"/>
        <v>100</v>
      </c>
      <c r="H18" s="4"/>
    </row>
    <row r="19" spans="1:8" ht="37.5" customHeight="1" x14ac:dyDescent="0.2">
      <c r="A19" s="8" t="s">
        <v>33</v>
      </c>
      <c r="B19" s="13">
        <v>1</v>
      </c>
      <c r="C19" s="14">
        <v>6</v>
      </c>
      <c r="D19" s="17">
        <v>17730.580000000002</v>
      </c>
      <c r="E19" s="16">
        <v>19139.810000000001</v>
      </c>
      <c r="F19" s="16">
        <v>19139.82</v>
      </c>
      <c r="G19" s="38">
        <f t="shared" si="0"/>
        <v>100.00005224712261</v>
      </c>
      <c r="H19" s="4"/>
    </row>
    <row r="20" spans="1:8" ht="18.75" customHeight="1" x14ac:dyDescent="0.2">
      <c r="A20" s="8" t="s">
        <v>7</v>
      </c>
      <c r="B20" s="13">
        <v>1</v>
      </c>
      <c r="C20" s="14">
        <v>11</v>
      </c>
      <c r="D20" s="16">
        <v>375</v>
      </c>
      <c r="E20" s="16">
        <v>257.25</v>
      </c>
      <c r="F20" s="16">
        <v>0</v>
      </c>
      <c r="G20" s="35">
        <f t="shared" si="0"/>
        <v>0</v>
      </c>
      <c r="H20" s="4"/>
    </row>
    <row r="21" spans="1:8" ht="18.75" customHeight="1" x14ac:dyDescent="0.2">
      <c r="A21" s="8" t="s">
        <v>4</v>
      </c>
      <c r="B21" s="13">
        <v>1</v>
      </c>
      <c r="C21" s="14">
        <v>13</v>
      </c>
      <c r="D21" s="16">
        <v>134508.01</v>
      </c>
      <c r="E21" s="16">
        <v>146182.82</v>
      </c>
      <c r="F21" s="16">
        <v>125969.60000000001</v>
      </c>
      <c r="G21" s="35">
        <f t="shared" si="0"/>
        <v>86.172643269571623</v>
      </c>
      <c r="H21" s="4"/>
    </row>
    <row r="22" spans="1:8" ht="18.75" customHeight="1" x14ac:dyDescent="0.3">
      <c r="A22" s="10" t="s">
        <v>40</v>
      </c>
      <c r="B22" s="11">
        <v>2</v>
      </c>
      <c r="C22" s="12" t="s">
        <v>32</v>
      </c>
      <c r="D22" s="16">
        <f>D23</f>
        <v>8000</v>
      </c>
      <c r="E22" s="16">
        <f>E23</f>
        <v>0</v>
      </c>
      <c r="F22" s="16">
        <f>F23</f>
        <v>0</v>
      </c>
      <c r="G22" s="35"/>
      <c r="H22" s="4"/>
    </row>
    <row r="23" spans="1:8" ht="18.75" customHeight="1" x14ac:dyDescent="0.3">
      <c r="A23" s="9" t="s">
        <v>41</v>
      </c>
      <c r="B23" s="13">
        <v>2</v>
      </c>
      <c r="C23" s="14">
        <v>3</v>
      </c>
      <c r="D23" s="16">
        <v>8000</v>
      </c>
      <c r="E23" s="16">
        <v>0</v>
      </c>
      <c r="F23" s="16">
        <v>0</v>
      </c>
      <c r="G23" s="35"/>
      <c r="H23" s="4"/>
    </row>
    <row r="24" spans="1:8" ht="19.149999999999999" customHeight="1" x14ac:dyDescent="0.2">
      <c r="A24" s="7" t="s">
        <v>8</v>
      </c>
      <c r="B24" s="11">
        <v>3</v>
      </c>
      <c r="C24" s="12" t="s">
        <v>32</v>
      </c>
      <c r="D24" s="15">
        <f>D25+D26</f>
        <v>13014.51</v>
      </c>
      <c r="E24" s="15">
        <f>E25+E26</f>
        <v>9567.19</v>
      </c>
      <c r="F24" s="15">
        <f>F25+F26</f>
        <v>9644.06</v>
      </c>
      <c r="G24" s="35">
        <f t="shared" si="0"/>
        <v>100.80347521058953</v>
      </c>
      <c r="H24" s="4"/>
    </row>
    <row r="25" spans="1:8" ht="25.5" customHeight="1" x14ac:dyDescent="0.2">
      <c r="A25" s="8" t="s">
        <v>34</v>
      </c>
      <c r="B25" s="13">
        <v>3</v>
      </c>
      <c r="C25" s="14">
        <v>10</v>
      </c>
      <c r="D25" s="16">
        <v>4842</v>
      </c>
      <c r="E25" s="16">
        <v>6886.37</v>
      </c>
      <c r="F25" s="16">
        <v>6963.25</v>
      </c>
      <c r="G25" s="35">
        <f t="shared" si="0"/>
        <v>101.11640820925973</v>
      </c>
      <c r="H25" s="4"/>
    </row>
    <row r="26" spans="1:8" ht="25.5" customHeight="1" x14ac:dyDescent="0.2">
      <c r="A26" s="8" t="s">
        <v>42</v>
      </c>
      <c r="B26" s="13">
        <v>3</v>
      </c>
      <c r="C26" s="14">
        <v>11</v>
      </c>
      <c r="D26" s="16">
        <v>8172.51</v>
      </c>
      <c r="E26" s="16">
        <v>2680.82</v>
      </c>
      <c r="F26" s="16">
        <v>2680.81</v>
      </c>
      <c r="G26" s="35">
        <f t="shared" si="0"/>
        <v>99.999626979804674</v>
      </c>
      <c r="H26" s="4"/>
    </row>
    <row r="27" spans="1:8" ht="18.75" customHeight="1" x14ac:dyDescent="0.2">
      <c r="A27" s="7" t="s">
        <v>9</v>
      </c>
      <c r="B27" s="11">
        <v>4</v>
      </c>
      <c r="C27" s="12" t="s">
        <v>32</v>
      </c>
      <c r="D27" s="15">
        <f>D28+D29+D30</f>
        <v>60746.84</v>
      </c>
      <c r="E27" s="15">
        <f>E28+E29+E30</f>
        <v>111804.77000000002</v>
      </c>
      <c r="F27" s="15">
        <f>F28+F29+F30</f>
        <v>63999.350000000006</v>
      </c>
      <c r="G27" s="35">
        <f t="shared" si="0"/>
        <v>57.242056846054055</v>
      </c>
      <c r="H27" s="4"/>
    </row>
    <row r="28" spans="1:8" ht="18.75" customHeight="1" x14ac:dyDescent="0.2">
      <c r="A28" s="8" t="s">
        <v>23</v>
      </c>
      <c r="B28" s="13">
        <v>4</v>
      </c>
      <c r="C28" s="14">
        <v>5</v>
      </c>
      <c r="D28" s="16">
        <v>7980.42</v>
      </c>
      <c r="E28" s="16">
        <v>8862.74</v>
      </c>
      <c r="F28" s="16">
        <v>8853.61</v>
      </c>
      <c r="G28" s="35">
        <f t="shared" si="0"/>
        <v>99.896984454017613</v>
      </c>
      <c r="H28" s="4"/>
    </row>
    <row r="29" spans="1:8" ht="18.75" customHeight="1" x14ac:dyDescent="0.2">
      <c r="A29" s="8" t="s">
        <v>10</v>
      </c>
      <c r="B29" s="13">
        <v>4</v>
      </c>
      <c r="C29" s="14">
        <v>9</v>
      </c>
      <c r="D29" s="16">
        <v>52421.42</v>
      </c>
      <c r="E29" s="16">
        <v>101853.07</v>
      </c>
      <c r="F29" s="16">
        <v>54750.19</v>
      </c>
      <c r="G29" s="35">
        <f t="shared" si="0"/>
        <v>53.754089101094351</v>
      </c>
      <c r="H29" s="4"/>
    </row>
    <row r="30" spans="1:8" ht="18.75" customHeight="1" x14ac:dyDescent="0.2">
      <c r="A30" s="8" t="s">
        <v>11</v>
      </c>
      <c r="B30" s="13">
        <v>4</v>
      </c>
      <c r="C30" s="14">
        <v>12</v>
      </c>
      <c r="D30" s="16">
        <v>345</v>
      </c>
      <c r="E30" s="16">
        <v>1088.96</v>
      </c>
      <c r="F30" s="16">
        <v>395.55</v>
      </c>
      <c r="G30" s="35">
        <f t="shared" si="0"/>
        <v>36.323648251542757</v>
      </c>
      <c r="H30" s="4"/>
    </row>
    <row r="31" spans="1:8" ht="18.75" customHeight="1" x14ac:dyDescent="0.2">
      <c r="A31" s="7" t="s">
        <v>12</v>
      </c>
      <c r="B31" s="11">
        <v>5</v>
      </c>
      <c r="C31" s="12" t="s">
        <v>32</v>
      </c>
      <c r="D31" s="15">
        <f>D35+D33+D34+D32</f>
        <v>43454.399999999994</v>
      </c>
      <c r="E31" s="15">
        <f>E35+E33+E34+E32</f>
        <v>71158.159999999989</v>
      </c>
      <c r="F31" s="15">
        <f>F32+F33+F34+F35</f>
        <v>68583.27</v>
      </c>
      <c r="G31" s="35">
        <f t="shared" si="0"/>
        <v>96.381455057297742</v>
      </c>
      <c r="H31" s="4"/>
    </row>
    <row r="32" spans="1:8" ht="18.75" customHeight="1" x14ac:dyDescent="0.2">
      <c r="A32" s="8" t="s">
        <v>45</v>
      </c>
      <c r="B32" s="13">
        <v>5</v>
      </c>
      <c r="C32" s="14">
        <v>1</v>
      </c>
      <c r="D32" s="16">
        <v>0</v>
      </c>
      <c r="E32" s="16">
        <v>350</v>
      </c>
      <c r="F32" s="16">
        <v>0</v>
      </c>
      <c r="G32" s="35">
        <f t="shared" si="0"/>
        <v>0</v>
      </c>
      <c r="H32" s="4"/>
    </row>
    <row r="33" spans="1:8" ht="18.75" customHeight="1" x14ac:dyDescent="0.2">
      <c r="A33" s="8" t="s">
        <v>27</v>
      </c>
      <c r="B33" s="13">
        <v>5</v>
      </c>
      <c r="C33" s="14">
        <v>2</v>
      </c>
      <c r="D33" s="16">
        <v>691.5</v>
      </c>
      <c r="E33" s="16">
        <v>864.38</v>
      </c>
      <c r="F33" s="16">
        <v>841.14</v>
      </c>
      <c r="G33" s="35">
        <f t="shared" si="0"/>
        <v>97.311367685508685</v>
      </c>
      <c r="H33" s="4"/>
    </row>
    <row r="34" spans="1:8" ht="18.75" customHeight="1" x14ac:dyDescent="0.2">
      <c r="A34" s="8" t="s">
        <v>28</v>
      </c>
      <c r="B34" s="13">
        <v>5</v>
      </c>
      <c r="C34" s="14">
        <v>3</v>
      </c>
      <c r="D34" s="16">
        <v>42616.09</v>
      </c>
      <c r="E34" s="16">
        <v>68987.23</v>
      </c>
      <c r="F34" s="16">
        <v>67087.44</v>
      </c>
      <c r="G34" s="35">
        <f t="shared" si="0"/>
        <v>97.246171501595299</v>
      </c>
      <c r="H34" s="4"/>
    </row>
    <row r="35" spans="1:8" ht="21" customHeight="1" x14ac:dyDescent="0.2">
      <c r="A35" s="8" t="s">
        <v>29</v>
      </c>
      <c r="B35" s="13">
        <v>5</v>
      </c>
      <c r="C35" s="14">
        <v>5</v>
      </c>
      <c r="D35" s="16">
        <v>146.81</v>
      </c>
      <c r="E35" s="16">
        <v>956.55</v>
      </c>
      <c r="F35" s="16">
        <v>654.69000000000005</v>
      </c>
      <c r="G35" s="35">
        <f t="shared" si="0"/>
        <v>68.442841461502283</v>
      </c>
      <c r="H35" s="4"/>
    </row>
    <row r="36" spans="1:8" ht="21" customHeight="1" x14ac:dyDescent="0.2">
      <c r="A36" s="7" t="s">
        <v>43</v>
      </c>
      <c r="B36" s="11">
        <v>6</v>
      </c>
      <c r="C36" s="12" t="s">
        <v>32</v>
      </c>
      <c r="D36" s="15">
        <f>D37</f>
        <v>0</v>
      </c>
      <c r="E36" s="15">
        <f>E37</f>
        <v>0</v>
      </c>
      <c r="F36" s="15">
        <f>F37</f>
        <v>0</v>
      </c>
      <c r="G36" s="35"/>
      <c r="H36" s="4"/>
    </row>
    <row r="37" spans="1:8" ht="21" customHeight="1" x14ac:dyDescent="0.2">
      <c r="A37" s="8" t="s">
        <v>44</v>
      </c>
      <c r="B37" s="13">
        <v>6</v>
      </c>
      <c r="C37" s="14">
        <v>5</v>
      </c>
      <c r="D37" s="16">
        <v>0</v>
      </c>
      <c r="E37" s="16">
        <v>0</v>
      </c>
      <c r="F37" s="16"/>
      <c r="G37" s="35"/>
      <c r="H37" s="4"/>
    </row>
    <row r="38" spans="1:8" ht="18.75" customHeight="1" x14ac:dyDescent="0.2">
      <c r="A38" s="7" t="s">
        <v>16</v>
      </c>
      <c r="B38" s="11">
        <v>7</v>
      </c>
      <c r="C38" s="12" t="s">
        <v>32</v>
      </c>
      <c r="D38" s="15">
        <f>D39+D40+D42+D43+D44+D41</f>
        <v>1072744.58</v>
      </c>
      <c r="E38" s="15">
        <f>E39+E40+E42+E43+E44+E41</f>
        <v>1160415.78</v>
      </c>
      <c r="F38" s="15">
        <f>F39+F40+F41+F42+F43+F44</f>
        <v>1145052.1199999999</v>
      </c>
      <c r="G38" s="35">
        <f t="shared" si="0"/>
        <v>98.676021106848438</v>
      </c>
      <c r="H38" s="4"/>
    </row>
    <row r="39" spans="1:8" ht="18.75" customHeight="1" x14ac:dyDescent="0.2">
      <c r="A39" s="8" t="s">
        <v>17</v>
      </c>
      <c r="B39" s="13">
        <v>7</v>
      </c>
      <c r="C39" s="14">
        <v>1</v>
      </c>
      <c r="D39" s="17">
        <v>359466.77</v>
      </c>
      <c r="E39" s="17">
        <v>370724.69</v>
      </c>
      <c r="F39" s="17">
        <v>359328.01</v>
      </c>
      <c r="G39" s="35">
        <f t="shared" si="0"/>
        <v>96.92583733767502</v>
      </c>
      <c r="H39" s="4"/>
    </row>
    <row r="40" spans="1:8" ht="18.75" customHeight="1" x14ac:dyDescent="0.2">
      <c r="A40" s="8" t="s">
        <v>18</v>
      </c>
      <c r="B40" s="13">
        <v>7</v>
      </c>
      <c r="C40" s="14">
        <v>2</v>
      </c>
      <c r="D40" s="17">
        <v>590158.54</v>
      </c>
      <c r="E40" s="17">
        <v>660614.79</v>
      </c>
      <c r="F40" s="17">
        <v>657805.68999999994</v>
      </c>
      <c r="G40" s="35">
        <f t="shared" si="0"/>
        <v>99.574774885073325</v>
      </c>
      <c r="H40" s="4"/>
    </row>
    <row r="41" spans="1:8" ht="18.75" customHeight="1" x14ac:dyDescent="0.2">
      <c r="A41" s="8" t="s">
        <v>25</v>
      </c>
      <c r="B41" s="13">
        <v>7</v>
      </c>
      <c r="C41" s="14">
        <v>3</v>
      </c>
      <c r="D41" s="17">
        <v>79990.539999999994</v>
      </c>
      <c r="E41" s="17">
        <v>86252.28</v>
      </c>
      <c r="F41" s="17">
        <v>85583.2</v>
      </c>
      <c r="G41" s="35">
        <f t="shared" si="0"/>
        <v>99.224275578570214</v>
      </c>
      <c r="H41" s="4"/>
    </row>
    <row r="42" spans="1:8" ht="19.5" customHeight="1" x14ac:dyDescent="0.2">
      <c r="A42" s="8" t="s">
        <v>35</v>
      </c>
      <c r="B42" s="13">
        <v>7</v>
      </c>
      <c r="C42" s="14">
        <v>5</v>
      </c>
      <c r="D42" s="17">
        <v>80</v>
      </c>
      <c r="E42" s="17">
        <v>76</v>
      </c>
      <c r="F42" s="17">
        <v>50.5</v>
      </c>
      <c r="G42" s="35">
        <f t="shared" si="0"/>
        <v>66.44736842105263</v>
      </c>
      <c r="H42" s="4"/>
    </row>
    <row r="43" spans="1:8" ht="18.75" customHeight="1" x14ac:dyDescent="0.2">
      <c r="A43" s="8" t="s">
        <v>36</v>
      </c>
      <c r="B43" s="13">
        <v>7</v>
      </c>
      <c r="C43" s="14">
        <v>7</v>
      </c>
      <c r="D43" s="17">
        <v>2821.02</v>
      </c>
      <c r="E43" s="17">
        <v>2910.53</v>
      </c>
      <c r="F43" s="17">
        <v>2641.3</v>
      </c>
      <c r="G43" s="35">
        <f t="shared" si="0"/>
        <v>90.749794710928938</v>
      </c>
      <c r="H43" s="4"/>
    </row>
    <row r="44" spans="1:8" ht="18.75" customHeight="1" x14ac:dyDescent="0.2">
      <c r="A44" s="8" t="s">
        <v>19</v>
      </c>
      <c r="B44" s="13">
        <v>7</v>
      </c>
      <c r="C44" s="14">
        <v>9</v>
      </c>
      <c r="D44" s="17">
        <v>40227.71</v>
      </c>
      <c r="E44" s="17">
        <v>39837.49</v>
      </c>
      <c r="F44" s="17">
        <v>39643.42</v>
      </c>
      <c r="G44" s="35">
        <f t="shared" si="0"/>
        <v>99.512845814332167</v>
      </c>
      <c r="H44" s="4"/>
    </row>
    <row r="45" spans="1:8" ht="18.75" customHeight="1" x14ac:dyDescent="0.2">
      <c r="A45" s="7" t="s">
        <v>37</v>
      </c>
      <c r="B45" s="11">
        <v>8</v>
      </c>
      <c r="C45" s="12" t="s">
        <v>32</v>
      </c>
      <c r="D45" s="18">
        <f>D46+D47</f>
        <v>98614.56</v>
      </c>
      <c r="E45" s="18">
        <f>E46+E47</f>
        <v>113455.58</v>
      </c>
      <c r="F45" s="18">
        <f>F46+F47</f>
        <v>110233.45</v>
      </c>
      <c r="G45" s="35">
        <f t="shared" si="0"/>
        <v>97.160007467239595</v>
      </c>
      <c r="H45" s="4"/>
    </row>
    <row r="46" spans="1:8" ht="18.75" customHeight="1" x14ac:dyDescent="0.2">
      <c r="A46" s="8" t="s">
        <v>24</v>
      </c>
      <c r="B46" s="13">
        <v>8</v>
      </c>
      <c r="C46" s="14">
        <v>1</v>
      </c>
      <c r="D46" s="16">
        <v>94686.3</v>
      </c>
      <c r="E46" s="16">
        <v>110576.35</v>
      </c>
      <c r="F46" s="16">
        <v>107770.47</v>
      </c>
      <c r="G46" s="35">
        <f t="shared" si="0"/>
        <v>97.462495370845573</v>
      </c>
      <c r="H46" s="4"/>
    </row>
    <row r="47" spans="1:8" ht="19.5" customHeight="1" x14ac:dyDescent="0.2">
      <c r="A47" s="8" t="s">
        <v>38</v>
      </c>
      <c r="B47" s="13">
        <v>8</v>
      </c>
      <c r="C47" s="14">
        <v>4</v>
      </c>
      <c r="D47" s="16">
        <v>3928.26</v>
      </c>
      <c r="E47" s="16">
        <v>2879.23</v>
      </c>
      <c r="F47" s="16">
        <v>2462.98</v>
      </c>
      <c r="G47" s="35">
        <f t="shared" si="0"/>
        <v>85.543009763026916</v>
      </c>
      <c r="H47" s="4"/>
    </row>
    <row r="48" spans="1:8" ht="21.75" customHeight="1" x14ac:dyDescent="0.2">
      <c r="A48" s="7" t="s">
        <v>20</v>
      </c>
      <c r="B48" s="11">
        <v>10</v>
      </c>
      <c r="C48" s="12" t="s">
        <v>32</v>
      </c>
      <c r="D48" s="18">
        <f>D49+D50+D51</f>
        <v>593602.04</v>
      </c>
      <c r="E48" s="18">
        <f>E49+E50+E51</f>
        <v>544489.11</v>
      </c>
      <c r="F48" s="18">
        <f>F49+F50+F51</f>
        <v>546989.39</v>
      </c>
      <c r="G48" s="35">
        <f t="shared" si="0"/>
        <v>100.45919743004595</v>
      </c>
      <c r="H48" s="4"/>
    </row>
    <row r="49" spans="1:8" ht="18.75" customHeight="1" x14ac:dyDescent="0.2">
      <c r="A49" s="8" t="s">
        <v>21</v>
      </c>
      <c r="B49" s="13">
        <v>10</v>
      </c>
      <c r="C49" s="14">
        <v>3</v>
      </c>
      <c r="D49" s="17">
        <v>225653.79</v>
      </c>
      <c r="E49" s="17">
        <v>228299.84</v>
      </c>
      <c r="F49" s="17">
        <v>229366.21</v>
      </c>
      <c r="G49" s="35">
        <f t="shared" si="0"/>
        <v>100.46709187356417</v>
      </c>
      <c r="H49" s="4"/>
    </row>
    <row r="50" spans="1:8" ht="18.75" customHeight="1" x14ac:dyDescent="0.2">
      <c r="A50" s="8" t="s">
        <v>13</v>
      </c>
      <c r="B50" s="13">
        <v>10</v>
      </c>
      <c r="C50" s="14">
        <v>4</v>
      </c>
      <c r="D50" s="17">
        <v>342284.63</v>
      </c>
      <c r="E50" s="17">
        <v>289726.3</v>
      </c>
      <c r="F50" s="17">
        <v>291160.2</v>
      </c>
      <c r="G50" s="35">
        <f t="shared" si="0"/>
        <v>100.49491537357844</v>
      </c>
      <c r="H50" s="4"/>
    </row>
    <row r="51" spans="1:8" ht="17.25" customHeight="1" x14ac:dyDescent="0.2">
      <c r="A51" s="8" t="s">
        <v>22</v>
      </c>
      <c r="B51" s="13">
        <v>10</v>
      </c>
      <c r="C51" s="14">
        <v>6</v>
      </c>
      <c r="D51" s="17">
        <v>25663.62</v>
      </c>
      <c r="E51" s="17">
        <v>26462.97</v>
      </c>
      <c r="F51" s="17">
        <v>26462.98</v>
      </c>
      <c r="G51" s="35">
        <f t="shared" si="0"/>
        <v>100.00003778865334</v>
      </c>
      <c r="H51" s="4"/>
    </row>
    <row r="52" spans="1:8" ht="23.25" customHeight="1" x14ac:dyDescent="0.2">
      <c r="A52" s="7" t="s">
        <v>14</v>
      </c>
      <c r="B52" s="11">
        <v>11</v>
      </c>
      <c r="C52" s="12" t="s">
        <v>32</v>
      </c>
      <c r="D52" s="15">
        <f>D53</f>
        <v>55875.48</v>
      </c>
      <c r="E52" s="15">
        <f>E53</f>
        <v>81152.009999999995</v>
      </c>
      <c r="F52" s="15">
        <f>F53</f>
        <v>60123.41</v>
      </c>
      <c r="G52" s="35">
        <f t="shared" si="0"/>
        <v>74.087394754609292</v>
      </c>
      <c r="H52" s="4"/>
    </row>
    <row r="53" spans="1:8" ht="18.75" customHeight="1" x14ac:dyDescent="0.2">
      <c r="A53" s="8" t="s">
        <v>15</v>
      </c>
      <c r="B53" s="13">
        <v>11</v>
      </c>
      <c r="C53" s="14">
        <v>2</v>
      </c>
      <c r="D53" s="16">
        <v>55875.48</v>
      </c>
      <c r="E53" s="16">
        <v>81152.009999999995</v>
      </c>
      <c r="F53" s="16">
        <v>60123.41</v>
      </c>
      <c r="G53" s="35">
        <f t="shared" si="0"/>
        <v>74.087394754609292</v>
      </c>
      <c r="H53" s="4"/>
    </row>
    <row r="54" spans="1:8" ht="18.75" customHeight="1" thickBot="1" x14ac:dyDescent="0.25">
      <c r="A54" s="19"/>
      <c r="B54" s="20"/>
      <c r="C54" s="21"/>
      <c r="D54" s="22"/>
      <c r="E54" s="22"/>
      <c r="F54" s="22"/>
      <c r="G54" s="36"/>
      <c r="H54" s="4"/>
    </row>
    <row r="55" spans="1:8" ht="18.75" customHeight="1" thickBot="1" x14ac:dyDescent="0.35">
      <c r="A55" s="23" t="s">
        <v>39</v>
      </c>
      <c r="B55" s="24"/>
      <c r="C55" s="24"/>
      <c r="D55" s="25">
        <f>D14+D24+D27+D31+D38+D45+D48+D52+D22+D36</f>
        <v>2207062.0900000003</v>
      </c>
      <c r="E55" s="25">
        <f>E14+E24+E27+E31+E38+E45+E48+E52+E22+E36</f>
        <v>2373452.5499999998</v>
      </c>
      <c r="F55" s="25">
        <f>F14+F24+F27+F31+F36+F38+F45+F48+F52</f>
        <v>2265596.4700000002</v>
      </c>
      <c r="G55" s="37">
        <f t="shared" si="0"/>
        <v>95.455730513761495</v>
      </c>
      <c r="H55" s="5"/>
    </row>
    <row r="56" spans="1:8" ht="18.75" customHeight="1" x14ac:dyDescent="0.3">
      <c r="A56" s="6"/>
      <c r="B56" s="1"/>
      <c r="C56" s="1"/>
      <c r="D56" s="5"/>
    </row>
    <row r="57" spans="1:8" ht="37.5" customHeight="1" x14ac:dyDescent="0.2">
      <c r="A57" s="49"/>
      <c r="B57" s="49"/>
      <c r="C57" s="49"/>
      <c r="D57" s="49"/>
    </row>
  </sheetData>
  <mergeCells count="10">
    <mergeCell ref="B1:G1"/>
    <mergeCell ref="A9:G9"/>
    <mergeCell ref="A10:G10"/>
    <mergeCell ref="D11:G11"/>
    <mergeCell ref="A57:D57"/>
    <mergeCell ref="B2:M2"/>
    <mergeCell ref="B3:M3"/>
    <mergeCell ref="B4:M4"/>
    <mergeCell ref="B6:D6"/>
    <mergeCell ref="B5:G5"/>
  </mergeCells>
  <pageMargins left="0.31496062992125984" right="0" top="0.78740157480314965" bottom="0.78740157480314965" header="0" footer="0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2024-06-11T07:07:40Z</dcterms:modified>
</cp:coreProperties>
</file>