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sekretar\Desktop\Совет август последний\"/>
    </mc:Choice>
  </mc:AlternateContent>
  <bookViews>
    <workbookView xWindow="19080" yWindow="0" windowWidth="19425" windowHeight="10905"/>
  </bookViews>
  <sheets>
    <sheet name="Приложение 10" sheetId="8" r:id="rId1"/>
  </sheets>
  <definedNames>
    <definedName name="_xlnm._FilterDatabase" localSheetId="0" hidden="1">'Приложение 10'!$A$19:$D$580</definedName>
    <definedName name="_xlnm.Print_Titles" localSheetId="0">'Приложение 10'!$19:$19</definedName>
    <definedName name="_xlnm.Print_Area" localSheetId="0">'Приложение 10'!$A:$D</definedName>
  </definedNames>
  <calcPr calcId="162913"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26" i="8" l="1"/>
  <c r="D325" i="8" s="1"/>
  <c r="D169" i="8"/>
  <c r="D168" i="8" s="1"/>
  <c r="D514" i="8" l="1"/>
  <c r="D377" i="8" l="1"/>
  <c r="D358" i="8"/>
  <c r="D379" i="8" l="1"/>
  <c r="D410" i="8" l="1"/>
  <c r="D213" i="8" l="1"/>
  <c r="D290" i="8" l="1"/>
  <c r="D287" i="8"/>
  <c r="D158" i="8"/>
  <c r="D157" i="8" s="1"/>
  <c r="D155" i="8"/>
  <c r="D296" i="8"/>
  <c r="D295" i="8" s="1"/>
  <c r="D493" i="8"/>
  <c r="D286" i="8" l="1"/>
  <c r="D293" i="8"/>
  <c r="D292" i="8" s="1"/>
  <c r="D323" i="8"/>
  <c r="D322" i="8" s="1"/>
  <c r="D317" i="8"/>
  <c r="D54" i="8" l="1"/>
  <c r="D28" i="8"/>
  <c r="D445" i="8" l="1"/>
  <c r="D444" i="8" s="1"/>
  <c r="D166" i="8" l="1"/>
  <c r="D386" i="8" l="1"/>
  <c r="D542" i="8" l="1"/>
  <c r="D525" i="8" l="1"/>
  <c r="D524" i="8" s="1"/>
  <c r="D523" i="8" s="1"/>
  <c r="D572" i="8" l="1"/>
  <c r="D571" i="8" s="1"/>
  <c r="D211" i="8" l="1"/>
  <c r="D200" i="8"/>
  <c r="D199" i="8"/>
  <c r="D190" i="8"/>
  <c r="D537" i="8" l="1"/>
  <c r="D330" i="8" l="1"/>
  <c r="D392" i="8"/>
  <c r="D67" i="8" l="1"/>
  <c r="D60" i="8"/>
  <c r="D277" i="8" l="1"/>
  <c r="D457" i="8" l="1"/>
  <c r="D497" i="8" l="1"/>
  <c r="D484" i="8"/>
  <c r="D417" i="8"/>
  <c r="D415" i="8"/>
  <c r="D314" i="8"/>
  <c r="D284" i="8"/>
  <c r="D38" i="8"/>
  <c r="D215" i="8"/>
  <c r="D564" i="8"/>
  <c r="D560" i="8" s="1"/>
  <c r="D559" i="8" s="1"/>
  <c r="D521" i="8"/>
  <c r="D518" i="8"/>
  <c r="D272" i="8"/>
  <c r="D270" i="8"/>
  <c r="D517" i="8" l="1"/>
  <c r="D516" i="8" s="1"/>
  <c r="D150" i="8"/>
  <c r="D148" i="8"/>
  <c r="D144" i="8"/>
  <c r="D140" i="8"/>
  <c r="D146" i="8"/>
  <c r="D62" i="8" l="1"/>
  <c r="D512" i="8"/>
  <c r="D511" i="8" s="1"/>
  <c r="D165" i="8"/>
  <c r="D164" i="8" s="1"/>
  <c r="D388" i="8"/>
  <c r="D387" i="8" s="1"/>
  <c r="D420" i="8"/>
  <c r="D34" i="8"/>
  <c r="D172" i="8" l="1"/>
  <c r="D171" i="8" s="1"/>
  <c r="D167" i="8" s="1"/>
  <c r="D568" i="8"/>
  <c r="D339" i="8"/>
  <c r="D567" i="8" l="1"/>
  <c r="D558" i="8" s="1"/>
  <c r="D338" i="8"/>
  <c r="D183" i="8" l="1"/>
  <c r="D509" i="8" l="1"/>
  <c r="D240" i="8" l="1"/>
  <c r="D274" i="8" l="1"/>
  <c r="D73" i="8"/>
  <c r="D69" i="8"/>
  <c r="D65" i="8"/>
  <c r="D58" i="8"/>
  <c r="D142" i="8"/>
  <c r="D139" i="8" s="1"/>
  <c r="D153" i="8"/>
  <c r="D152" i="8" s="1"/>
  <c r="D547" i="8"/>
  <c r="D535" i="8"/>
  <c r="D534" i="8" s="1"/>
  <c r="D532" i="8"/>
  <c r="D492" i="8"/>
  <c r="D437" i="8"/>
  <c r="D64" i="8" l="1"/>
  <c r="D57" i="8" s="1"/>
  <c r="D56" i="8" s="1"/>
  <c r="D75" i="8"/>
  <c r="D72" i="8" s="1"/>
  <c r="D361" i="8"/>
  <c r="D366" i="8"/>
  <c r="D441" i="8"/>
  <c r="D82" i="8" l="1"/>
  <c r="D81" i="8" s="1"/>
  <c r="D80" i="8" s="1"/>
  <c r="D218" i="8"/>
  <c r="D576" i="8" l="1"/>
  <c r="D575" i="8" s="1"/>
  <c r="D574" i="8" s="1"/>
  <c r="D235" i="8"/>
  <c r="D210" i="8"/>
  <c r="D368" i="8"/>
  <c r="D129" i="8" l="1"/>
  <c r="D268" i="8"/>
  <c r="D267" i="8" s="1"/>
  <c r="D47" i="8"/>
  <c r="D310" i="8" l="1"/>
  <c r="D243" i="8" l="1"/>
  <c r="D238" i="8"/>
  <c r="D237" i="8" s="1"/>
  <c r="D245" i="8" l="1"/>
  <c r="D242" i="8" s="1"/>
  <c r="D530" i="8"/>
  <c r="D529" i="8" l="1"/>
  <c r="D541" i="8"/>
  <c r="D540" i="8" s="1"/>
  <c r="D104" i="8"/>
  <c r="D103" i="8" s="1"/>
  <c r="D101" i="8"/>
  <c r="D100" i="8" s="1"/>
  <c r="D98" i="8"/>
  <c r="D97" i="8" s="1"/>
  <c r="D96" i="8" l="1"/>
  <c r="D226" i="8" l="1"/>
  <c r="D198" i="8"/>
  <c r="D195" i="8"/>
  <c r="D301" i="8" l="1"/>
  <c r="D300" i="8" s="1"/>
  <c r="D396" i="8"/>
  <c r="D188" i="8" l="1"/>
  <c r="D381" i="8"/>
  <c r="D162" i="8" l="1"/>
  <c r="D161" i="8" s="1"/>
  <c r="D499" i="8"/>
  <c r="D544" i="8" l="1"/>
  <c r="D543" i="8" s="1"/>
  <c r="D539" i="8" s="1"/>
  <c r="D430" i="8" l="1"/>
  <c r="D414" i="8"/>
  <c r="D406" i="8"/>
  <c r="D405" i="8" s="1"/>
  <c r="D391" i="8"/>
  <c r="D370" i="8"/>
  <c r="D229" i="8"/>
  <c r="D207" i="8"/>
  <c r="D306" i="8" l="1"/>
  <c r="D304" i="8"/>
  <c r="D303" i="8" l="1"/>
  <c r="D250" i="8"/>
  <c r="D249" i="8" s="1"/>
  <c r="D179" i="8" l="1"/>
  <c r="D78" i="8"/>
  <c r="D77" i="8" s="1"/>
  <c r="D71" i="8" s="1"/>
  <c r="D550" i="8" l="1"/>
  <c r="D385" i="8"/>
  <c r="D384" i="8" s="1"/>
  <c r="D546" i="8" l="1"/>
  <c r="D128" i="8"/>
  <c r="D127" i="8" s="1"/>
  <c r="D160" i="8" l="1"/>
  <c r="D134" i="8"/>
  <c r="D133" i="8" s="1"/>
  <c r="D137" i="8"/>
  <c r="D136" i="8" s="1"/>
  <c r="D49" i="8"/>
  <c r="D46" i="8" s="1"/>
  <c r="D486" i="8"/>
  <c r="D455" i="8"/>
  <c r="D451" i="8"/>
  <c r="D309" i="8"/>
  <c r="D308" i="8" s="1"/>
  <c r="D282" i="8"/>
  <c r="D276" i="8" s="1"/>
  <c r="D185" i="8"/>
  <c r="D87" i="8"/>
  <c r="D86" i="8" s="1"/>
  <c r="D85" i="8" s="1"/>
  <c r="D31" i="8"/>
  <c r="D30" i="8" s="1"/>
  <c r="D26" i="8"/>
  <c r="D25" i="8" s="1"/>
  <c r="D42" i="8"/>
  <c r="D41" i="8" s="1"/>
  <c r="D553" i="8"/>
  <c r="D552" i="8" s="1"/>
  <c r="D132" i="8" l="1"/>
  <c r="D126" i="8" s="1"/>
  <c r="D40" i="8"/>
  <c r="D299" i="8"/>
  <c r="D450" i="8"/>
  <c r="D448" i="8" s="1"/>
  <c r="D33" i="8"/>
  <c r="D24" i="8" s="1"/>
  <c r="D232" i="8"/>
  <c r="D480" i="8"/>
  <c r="D479" i="8" s="1"/>
  <c r="D477" i="8"/>
  <c r="D475" i="8"/>
  <c r="D490" i="8"/>
  <c r="D489" i="8" s="1"/>
  <c r="D501" i="8"/>
  <c r="D504" i="8"/>
  <c r="D507" i="8"/>
  <c r="D22" i="8"/>
  <c r="D21" i="8" s="1"/>
  <c r="D20" i="8" s="1"/>
  <c r="D91" i="8"/>
  <c r="D90" i="8" s="1"/>
  <c r="D94" i="8"/>
  <c r="D93" i="8" s="1"/>
  <c r="D108" i="8"/>
  <c r="D112" i="8"/>
  <c r="D114" i="8"/>
  <c r="D118" i="8"/>
  <c r="D117" i="8" s="1"/>
  <c r="D122" i="8"/>
  <c r="D121" i="8" s="1"/>
  <c r="D120" i="8" s="1"/>
  <c r="D176" i="8"/>
  <c r="D192" i="8"/>
  <c r="D201" i="8"/>
  <c r="D204" i="8"/>
  <c r="D220" i="8"/>
  <c r="D223" i="8"/>
  <c r="D256" i="8"/>
  <c r="D261" i="8"/>
  <c r="D263" i="8"/>
  <c r="D265" i="8"/>
  <c r="D258" i="8"/>
  <c r="D333" i="8"/>
  <c r="D335" i="8"/>
  <c r="D344" i="8"/>
  <c r="D351" i="8"/>
  <c r="D355" i="8"/>
  <c r="D348" i="8"/>
  <c r="D374" i="8"/>
  <c r="D360" i="8" s="1"/>
  <c r="D401" i="8"/>
  <c r="D399" i="8"/>
  <c r="D424" i="8"/>
  <c r="D428" i="8"/>
  <c r="D435" i="8"/>
  <c r="D439" i="8"/>
  <c r="D462" i="8"/>
  <c r="D464" i="8"/>
  <c r="D467" i="8"/>
  <c r="D471" i="8"/>
  <c r="D556" i="8"/>
  <c r="D555" i="8" s="1"/>
  <c r="D343" i="8" l="1"/>
  <c r="D175" i="8"/>
  <c r="D496" i="8"/>
  <c r="D217" i="8"/>
  <c r="D466" i="8"/>
  <c r="D260" i="8"/>
  <c r="D191" i="8"/>
  <c r="D449" i="8"/>
  <c r="D255" i="8"/>
  <c r="D434" i="8"/>
  <c r="D89" i="8"/>
  <c r="D107" i="8"/>
  <c r="D106" i="8" s="1"/>
  <c r="D53" i="8"/>
  <c r="D329" i="8"/>
  <c r="D328" i="8" s="1"/>
  <c r="D423" i="8"/>
  <c r="D461" i="8"/>
  <c r="D398" i="8"/>
  <c r="D474" i="8"/>
  <c r="D473" i="8" l="1"/>
  <c r="D254" i="8"/>
  <c r="D460" i="8"/>
  <c r="D342" i="8"/>
  <c r="D52" i="8"/>
  <c r="D51" i="8" s="1"/>
  <c r="D174" i="8"/>
  <c r="D84" i="8"/>
  <c r="D579" i="8" l="1"/>
</calcChain>
</file>

<file path=xl/sharedStrings.xml><?xml version="1.0" encoding="utf-8"?>
<sst xmlns="http://schemas.openxmlformats.org/spreadsheetml/2006/main" count="1443" uniqueCount="575">
  <si>
    <t>100</t>
  </si>
  <si>
    <t>ВР</t>
  </si>
  <si>
    <t>Наименование</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</si>
  <si>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</si>
  <si>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государственных (муниципальных) нужд</t>
  </si>
  <si>
    <t>Социальное обеспечение и иные выплаты населению</t>
  </si>
  <si>
    <t>Иные бюджетные ассигнования</t>
  </si>
  <si>
    <t>Итого</t>
  </si>
  <si>
    <t>ЦСР</t>
  </si>
  <si>
    <t>Расходы на обеспечение функций органов местного самоуправления</t>
  </si>
  <si>
    <t>Расходы на выплаты  по оплате труда работников органов местного самоуправления</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</si>
  <si>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</si>
  <si>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Предоставление гражданам субсидий на оплату жилого помещения и коммунальных услуг</t>
  </si>
  <si>
    <t>Предоставление государственной социальной помощи малоимущим семьям, малоимущим одиноко проживающим гражданам</t>
  </si>
  <si>
    <t>Формирование, содержание и использование Архивного фонда Ставропольского края</t>
  </si>
  <si>
    <t>Сумма</t>
  </si>
  <si>
    <t>Организация и осуществление деятельности по опеке и попечительству в области здравоохранения</t>
  </si>
  <si>
    <t>Осуществление управленческих функций по реализации отдельных государственных полномочий в области сельского хозяйства</t>
  </si>
  <si>
    <t>Расходы на обепечение функций органов местного самоуправления по реализации отдельных государственных полномочий в области сельского хозяйства</t>
  </si>
  <si>
    <t>Расходы на выплаты по оплате труда и начисления работников местного самоуправления</t>
  </si>
  <si>
    <t xml:space="preserve">Предоставление субсидий бюджетным, автономным учреждениям и иным некоммерческим организациям </t>
  </si>
  <si>
    <t>Обеспечение мероприятий в сфере культуры</t>
  </si>
  <si>
    <t xml:space="preserve">Расходы на обеспечение функций органов местного самоуправления </t>
  </si>
  <si>
    <t>Расходы на выплаты по оплате труда работников органа местного самоуправления</t>
  </si>
  <si>
    <t>Непрограммные расходы в рамках обеспечения деятельности судебной системы</t>
  </si>
  <si>
    <t>Расходы, связанные с общегосударственным управлением</t>
  </si>
  <si>
    <t>Непрограммные расходы в рамках обеспечения деятельности в области других общегосударственных вопросов</t>
  </si>
  <si>
    <t>Расходы на участие в выстовочно-ярмарочных мероприятиях, форумах, конференциях</t>
  </si>
  <si>
    <t>Обеспечение деятельности законодательного (представительного) органа местного самоуправления</t>
  </si>
  <si>
    <t>Резервные фонды местных администраций</t>
  </si>
  <si>
    <t xml:space="preserve">                                               РАСПРЕДЕЛЕНИЕ</t>
  </si>
  <si>
    <t>Обеспечение деятельности исполнительного органа местного самоуправления</t>
  </si>
  <si>
    <t>Оказание финансовой поддержки субъектов малого и среднего предпринимательства</t>
  </si>
  <si>
    <t>Непрограммные расходы в рамках обеспечения деятельности аппарата законодательного (представительного) органа местного самоуправления</t>
  </si>
  <si>
    <t xml:space="preserve">Непрограммные расходы в рамках обеспечения деятельности местной администрации </t>
  </si>
  <si>
    <t>Меры социальной поддержки отдельных категорий граждан, работающих и проживающих в сельской местности в денежном выражении</t>
  </si>
  <si>
    <t>01 0 00 00000</t>
  </si>
  <si>
    <t>01 0 01 00000</t>
  </si>
  <si>
    <t>01 0 01 20030</t>
  </si>
  <si>
    <t>03 0 00 00000</t>
  </si>
  <si>
    <t>03 0 01 00000</t>
  </si>
  <si>
    <t>04 0 00 00000</t>
  </si>
  <si>
    <t>05 0 00 00000</t>
  </si>
  <si>
    <t>05 1 00 00000</t>
  </si>
  <si>
    <t>05 1 01 00000</t>
  </si>
  <si>
    <t xml:space="preserve">Мероприятия по совершенствованию организационной, информационной и консультационной поддержки малого и среднего предпринимательства </t>
  </si>
  <si>
    <t>05 2 00 00000</t>
  </si>
  <si>
    <t>05 2 01 00000</t>
  </si>
  <si>
    <t>06 0 00 00000</t>
  </si>
  <si>
    <t>06 0 01 00000</t>
  </si>
  <si>
    <t>Расходы на обеспечение деятельности (оказание услуг) муниципальных учреждений</t>
  </si>
  <si>
    <t>06 0 01 11010</t>
  </si>
  <si>
    <t>09 0 00 00000</t>
  </si>
  <si>
    <t>09 0 01 00000</t>
  </si>
  <si>
    <t>09 0 02 00000</t>
  </si>
  <si>
    <t>09 0 03 00000</t>
  </si>
  <si>
    <t>10 0 00 00000</t>
  </si>
  <si>
    <t>Основное мероприятие "Развитие дополнительного образования в сфере культуры и искусства в районе"</t>
  </si>
  <si>
    <t>10 0 01 00000</t>
  </si>
  <si>
    <t>10 0 01 11010</t>
  </si>
  <si>
    <t>50 1 00 00000</t>
  </si>
  <si>
    <t>50 0 00 00000</t>
  </si>
  <si>
    <t>50 1 00 10010</t>
  </si>
  <si>
    <t>50 1 00 10020</t>
  </si>
  <si>
    <t>50 2 00 00000</t>
  </si>
  <si>
    <t>50 2 00 10010</t>
  </si>
  <si>
    <t>51 0 00 00000</t>
  </si>
  <si>
    <t>51 1 00 00000</t>
  </si>
  <si>
    <t>51 1 00 10010</t>
  </si>
  <si>
    <t>51 1 00 10020</t>
  </si>
  <si>
    <t>51 2 00 00000</t>
  </si>
  <si>
    <t>51 2 00 10010</t>
  </si>
  <si>
    <t>51 2 00 10020</t>
  </si>
  <si>
    <t>51 2 00 76100</t>
  </si>
  <si>
    <t>51 3 00 00000</t>
  </si>
  <si>
    <t>51 3 00 51200</t>
  </si>
  <si>
    <t>51 4 00 00000</t>
  </si>
  <si>
    <t>51 4 00 20020</t>
  </si>
  <si>
    <t>51 5 00 00000</t>
  </si>
  <si>
    <t xml:space="preserve">51 5 00 10050 </t>
  </si>
  <si>
    <t>51 5 00 22050</t>
  </si>
  <si>
    <t>51 5 00 76610</t>
  </si>
  <si>
    <t>51 5 00 76930</t>
  </si>
  <si>
    <t>57 0 00 00000</t>
  </si>
  <si>
    <t xml:space="preserve">Расходы на обеспечение деятельности (оказание услуг) муниципальных учреждений </t>
  </si>
  <si>
    <t xml:space="preserve">Проведение мероприятий для детей и молодежи </t>
  </si>
  <si>
    <t>Расходы на обеспечение деятельностии (оказание услуг) муниципальных учреждений</t>
  </si>
  <si>
    <t>60 0 00 00000</t>
  </si>
  <si>
    <t>60 0 00 77150</t>
  </si>
  <si>
    <t>17 0 00 00000</t>
  </si>
  <si>
    <t>17 0 01 00000</t>
  </si>
  <si>
    <t>17 0 01 11010</t>
  </si>
  <si>
    <t>17 0 01 76140</t>
  </si>
  <si>
    <t>17 0 01 76890</t>
  </si>
  <si>
    <t>17 0 02 00000</t>
  </si>
  <si>
    <t>17 0 02 11010</t>
  </si>
  <si>
    <t>17 0 02 76890</t>
  </si>
  <si>
    <t>17 0 04 00000</t>
  </si>
  <si>
    <t>17 0 04 11010</t>
  </si>
  <si>
    <t>17 0 05 00000</t>
  </si>
  <si>
    <t>17 0 05 20370</t>
  </si>
  <si>
    <t>17 0 05 11010</t>
  </si>
  <si>
    <t>17 0 06 00000</t>
  </si>
  <si>
    <t>17 0 06 11010</t>
  </si>
  <si>
    <t>17 0 07 00000</t>
  </si>
  <si>
    <t>17 0 07 11150</t>
  </si>
  <si>
    <t>17 0 07 11240</t>
  </si>
  <si>
    <t>17 0 08 00000</t>
  </si>
  <si>
    <t>17 0 08 10010</t>
  </si>
  <si>
    <t>17 0 08 10020</t>
  </si>
  <si>
    <t>17 0 08 11010</t>
  </si>
  <si>
    <t>17 0 09 00000</t>
  </si>
  <si>
    <t>17 0 09 76200</t>
  </si>
  <si>
    <t>15 0 00 00000</t>
  </si>
  <si>
    <t>15 0 01 00000</t>
  </si>
  <si>
    <t>16 0 01 10010</t>
  </si>
  <si>
    <t>16 0 01 10020</t>
  </si>
  <si>
    <t>16 0 01 76630</t>
  </si>
  <si>
    <t>16 0 01 00000</t>
  </si>
  <si>
    <t>16 0 00 00000</t>
  </si>
  <si>
    <t>10 0 01 76890</t>
  </si>
  <si>
    <t>10 0 02 00000</t>
  </si>
  <si>
    <t>10 0 02 11010</t>
  </si>
  <si>
    <t>10 0 02 80010</t>
  </si>
  <si>
    <t>Расходы на проведение мероприятий по организации отдыха детей в лагерях дневного прибывания</t>
  </si>
  <si>
    <t>17 0 01 77170</t>
  </si>
  <si>
    <t>17 0 02 77160</t>
  </si>
  <si>
    <t>Оплата жилищно-коммунальных услуг отдельным категориям граждан</t>
  </si>
  <si>
    <t>Обеспечение мер социальной поддержки ветеранов труда Ставропольского края</t>
  </si>
  <si>
    <t>Обеспечение мер социальной поддержки реабилитированных лиц и лиц, признанных пострадавшими от политических репрессий</t>
  </si>
  <si>
    <t>Обеспечение мер социальной поддержки ветеранов труда и тужеников тыла</t>
  </si>
  <si>
    <t>Ежемесячная доплата к пенсии гражданам, ставшим инвалидами при исполнении служебных обязанностей в районах боевых действий</t>
  </si>
  <si>
    <t xml:space="preserve">Ежемесячная денежная выплата семьям погибших ветеранов боевых действий </t>
  </si>
  <si>
    <t xml:space="preserve">Выплата ежемесячной денежной компенсации на каждого ребенка в возрасте до 18 лет многодетным семьям </t>
  </si>
  <si>
    <t>Выплата ежегодной денежной компенсации многодетным семьям на каждого из детей не старше 18 лет, обучающихся в общеобразовательных организациях, на приобретение комплекта школьной одежды, спортивной одежды и обуви и школьных письменных принадлежностей</t>
  </si>
  <si>
    <t>Осуществление отдельных государственных полономочий в области труда и социальной защиты отдельных категорий граждан</t>
  </si>
  <si>
    <t>Выплата денежных средств на содержание ребенка опекуну (попечителю)</t>
  </si>
  <si>
    <t xml:space="preserve">Выплата на содержание детей-сирот и детей, оставшихся без попечения родителей в приемных семьях, а также на вознаграждение, причитающееся приемным родителям </t>
  </si>
  <si>
    <t>Выплата единовременного пособия усыновителям</t>
  </si>
  <si>
    <t>17 0 09 78140</t>
  </si>
  <si>
    <t>Расходы на организацию и осуществление деятельности по опеке и попечительству в области образования</t>
  </si>
  <si>
    <t>Создание и организация деятельности комиссий по делам несовершеннолетних и защите их прав</t>
  </si>
  <si>
    <t>Выплата ежегодного социльного пособия на проезд учащимся (студентам)</t>
  </si>
  <si>
    <t>Организация и проведение мероприятий по борьбе с иксодовыми клещами-переносчиками Крымской геморрагической лихорадки в природных биотопах</t>
  </si>
  <si>
    <t>Обеспечение деятельности депутатов Думы Ставропольского края и их помощников в избирательном округе</t>
  </si>
  <si>
    <r>
      <t xml:space="preserve">Основное мероприятие </t>
    </r>
    <r>
      <rPr>
        <b/>
        <sz val="14"/>
        <rFont val="Calibri"/>
        <family val="2"/>
        <charset val="204"/>
      </rPr>
      <t>«</t>
    </r>
    <r>
      <rPr>
        <b/>
        <sz val="14"/>
        <rFont val="Times New Roman"/>
        <family val="1"/>
        <charset val="204"/>
      </rPr>
      <t>Улучшение условий для осуществления предпринимательской деятельности</t>
    </r>
    <r>
      <rPr>
        <b/>
        <sz val="14"/>
        <rFont val="Calibri"/>
        <family val="2"/>
        <charset val="204"/>
      </rPr>
      <t>»</t>
    </r>
    <r>
      <rPr>
        <b/>
        <sz val="14"/>
        <rFont val="Times New Roman"/>
        <family val="1"/>
        <charset val="204"/>
      </rPr>
      <t xml:space="preserve"> </t>
    </r>
  </si>
  <si>
    <r>
      <t xml:space="preserve">Осуществление ежегодной денежной выплаты лицам, награжденным нагрудным знаком </t>
    </r>
    <r>
      <rPr>
        <sz val="14"/>
        <rFont val="Calibri"/>
        <family val="2"/>
        <charset val="204"/>
      </rPr>
      <t>«</t>
    </r>
    <r>
      <rPr>
        <sz val="14"/>
        <rFont val="Times New Roman"/>
        <family val="1"/>
        <charset val="204"/>
      </rPr>
      <t>Почетный донор России</t>
    </r>
    <r>
      <rPr>
        <sz val="14"/>
        <rFont val="Calibri"/>
        <family val="2"/>
        <charset val="204"/>
      </rPr>
      <t>»</t>
    </r>
  </si>
  <si>
    <t>Расходы на обепечение деятельности (оказание услуг) муниципальных учреждений</t>
  </si>
  <si>
    <t>Основное мероприятие "Снижение рисков и смягчение последствий чрезвычайной ситуации природного и техногенного характера"</t>
  </si>
  <si>
    <t>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t>
  </si>
  <si>
    <t>02 0 00 00000</t>
  </si>
  <si>
    <t>Подпрограмма "Реализация муниципальной политики в области землеустройства и землепользования в Советском городском округе Ставропольского края"</t>
  </si>
  <si>
    <t>02 2 00 10080</t>
  </si>
  <si>
    <t>Подпрограмма "Обеспечение реализации муниципальной программы Советского городского округа Ставропольского края "Управление и распоряжение имуществом  и общепрограммные мероприятия"</t>
  </si>
  <si>
    <t>Расходы на выплаты по оплате труда работников органов местного самоуправления</t>
  </si>
  <si>
    <t>Подпрограмма "Обеспечение безопасности дорожного движения на улично-дорожной сети Советского городского округа Ставропольского края"</t>
  </si>
  <si>
    <t>05 1 01 20240</t>
  </si>
  <si>
    <t>Основное мероприятие "Создание эффективной системы поддержки малого и среднего предпринимательства"</t>
  </si>
  <si>
    <t>05 2 01 60010</t>
  </si>
  <si>
    <t>05 2 02 00000</t>
  </si>
  <si>
    <t>05 2 02 20080</t>
  </si>
  <si>
    <t>09 0 01 52200</t>
  </si>
  <si>
    <t>09 0 01 52500</t>
  </si>
  <si>
    <t>09 0 01 78220</t>
  </si>
  <si>
    <t>09 0 01 78230</t>
  </si>
  <si>
    <t>09 0 01 78210</t>
  </si>
  <si>
    <t>09 0 01 78240</t>
  </si>
  <si>
    <t>09 0 01 78250</t>
  </si>
  <si>
    <t>09 0 01 R4620</t>
  </si>
  <si>
    <t>09 0 01 77220</t>
  </si>
  <si>
    <t>09 0 02 76260</t>
  </si>
  <si>
    <t>09 0 02 76270</t>
  </si>
  <si>
    <t>09 0 02 77190</t>
  </si>
  <si>
    <t>09 0 03 76240</t>
  </si>
  <si>
    <t>09 0 04 00000</t>
  </si>
  <si>
    <t>09 0 04 76210</t>
  </si>
  <si>
    <t>11 0 00 00000</t>
  </si>
  <si>
    <t>11 0 01 00000</t>
  </si>
  <si>
    <t>10 0 04 00000</t>
  </si>
  <si>
    <t>10 0 04 11010</t>
  </si>
  <si>
    <t>10 0 04 80010</t>
  </si>
  <si>
    <t>10 0 04 22240</t>
  </si>
  <si>
    <t>15 0 01 11010</t>
  </si>
  <si>
    <t>17 0 09 78110</t>
  </si>
  <si>
    <t>17 0 09 78130</t>
  </si>
  <si>
    <t>20 0 00 00000</t>
  </si>
  <si>
    <t>Расходы в рамках обеспечения деятельности финансового управления администрации Советского городского округа Ставропольского края</t>
  </si>
  <si>
    <t>59 0 00 00000</t>
  </si>
  <si>
    <t>59 0 00 20040</t>
  </si>
  <si>
    <t>Глава городского округа</t>
  </si>
  <si>
    <t>Непрограммные  расходы по МКУ "Хозяйственно-эксплуатационная служба"</t>
  </si>
  <si>
    <t>70 0 00 00000</t>
  </si>
  <si>
    <t>Расходы по обепечению деятельности (оказание услуг) муниципальных учреждений</t>
  </si>
  <si>
    <t>07 0 00 00000</t>
  </si>
  <si>
    <t>Подпрограмма "Энергосбережение и повышение энергетической эффективности в Советском городском округе Ставропольского края"</t>
  </si>
  <si>
    <t>07 3 00 00000</t>
  </si>
  <si>
    <t>07 3 01 00000</t>
  </si>
  <si>
    <t>07 3 01 22300</t>
  </si>
  <si>
    <t xml:space="preserve">Закупка товаров, работ и услуг для государственных (муниципальных) нужд </t>
  </si>
  <si>
    <t>Основное мероприятие "Прочее благоустройство"</t>
  </si>
  <si>
    <t>07 2 04 00000</t>
  </si>
  <si>
    <t>07 2 04 22330</t>
  </si>
  <si>
    <t>07 2 01 00000</t>
  </si>
  <si>
    <t>Основное мероприятие "Озеленение"</t>
  </si>
  <si>
    <t>Мероприятия по созданию и содержанию объектов озеленения</t>
  </si>
  <si>
    <t>07 2 02 00000</t>
  </si>
  <si>
    <t>Основное мероприятие "Содержание мест захоронения"</t>
  </si>
  <si>
    <t>07 1 00 00000</t>
  </si>
  <si>
    <t>56 0 00 00000</t>
  </si>
  <si>
    <t>НЕПРОГРАММНЫЕ РАСХОДЫ АДМИНИСТРАЦИИ СОВЕТСКОГО ГОРОДСКОГО ОКРУГА СТАВРОПОЛЬСКОГО КРАЯ</t>
  </si>
  <si>
    <t>03 0 01 11010</t>
  </si>
  <si>
    <t>03 0 02 00000</t>
  </si>
  <si>
    <t>03 0 02 20060</t>
  </si>
  <si>
    <t>04 1 00 00000</t>
  </si>
  <si>
    <t>04 1 01 00000</t>
  </si>
  <si>
    <t>04 1 01 21420</t>
  </si>
  <si>
    <t xml:space="preserve">  04 3 00 00000  </t>
  </si>
  <si>
    <t>04 4 00 00000</t>
  </si>
  <si>
    <t xml:space="preserve">04 3 01 21440  </t>
  </si>
  <si>
    <t xml:space="preserve">Подпрограмма "Модернизация, содержание, развитие транспортной инфраструктуры и обеспечение безопасности дорожного движения на автомобильных дорогах вне границ населенных пунктов" </t>
  </si>
  <si>
    <t>Мероприятия по профилактике детского дорожно-транспортного травматизма</t>
  </si>
  <si>
    <t>МУНИЦИПАЛЬНАЯ ПРОГРАММА СОВЕТСКОГО ГОРОДСКОГО ОКРУГА СТАВРОПОЛЬСКОГО КРАЯ  "МОДЕРНИЗАЦИЯ, РАЗВИТИЕ И СОДЕРЖАНИЕ КОММУНАЛЬНОГО ХОЗЯЙСТВА СОВЕТСКОГО ГОРОДСКОГО ОКРУГА СТАВРОПОЛЬСКОГО КРАЯ"</t>
  </si>
  <si>
    <t>Основное мероприятие "Мероприятия по уличному освещению и энергосбережению"</t>
  </si>
  <si>
    <t>Мероприятия в области уличного освещения и энергосбережения</t>
  </si>
  <si>
    <t>Подпрограмма "Модернизация и развитие коммунального хозяйства в Советском городском округе Ставропольского края"</t>
  </si>
  <si>
    <t>Основное мероприятие "Модернизация и развитие систем коммунальной инфраструктуры"</t>
  </si>
  <si>
    <t>07 1 01 00000</t>
  </si>
  <si>
    <t>07 1 01 22280</t>
  </si>
  <si>
    <t>07 2 01 22310</t>
  </si>
  <si>
    <t>Содержание мест захоронения</t>
  </si>
  <si>
    <t>07 2 02 22320</t>
  </si>
  <si>
    <t>Прочие мероприятия по благоустройству</t>
  </si>
  <si>
    <t>Подпрограмма "Обеспечение жильем молодых семей в Советском городском округе Ставропольского края"</t>
  </si>
  <si>
    <t>07 4 00 00000</t>
  </si>
  <si>
    <t>Мероприятия по обеспечению первичных мер пожарной безопасности</t>
  </si>
  <si>
    <t>Управление муниципальной собственностью, муниципальная политика в области управления имуществом</t>
  </si>
  <si>
    <t>Расходы в области землеустройства и землепользования</t>
  </si>
  <si>
    <t>02 3 00 10010</t>
  </si>
  <si>
    <t>02 3 00 10020</t>
  </si>
  <si>
    <t>58 0 00 00000</t>
  </si>
  <si>
    <t>Непрограммные расходы в рамках обеспечения деятельности отдела культуры</t>
  </si>
  <si>
    <t>58 0 00 10010</t>
  </si>
  <si>
    <t>58 0 00 10020</t>
  </si>
  <si>
    <t xml:space="preserve">                                                                                                                             городского округа Ставропольского края</t>
  </si>
  <si>
    <t xml:space="preserve">                                                                                                                             к   решению Совета депутатов Советского</t>
  </si>
  <si>
    <r>
      <t xml:space="preserve">                                                                                                                             </t>
    </r>
    <r>
      <rPr>
        <sz val="14"/>
        <rFont val="Calibri"/>
        <family val="2"/>
        <charset val="204"/>
      </rPr>
      <t>«</t>
    </r>
    <r>
      <rPr>
        <sz val="14"/>
        <rFont val="Times New Roman"/>
        <family val="1"/>
        <charset val="204"/>
      </rPr>
      <t>О бюджете Советского  городского</t>
    </r>
  </si>
  <si>
    <t xml:space="preserve">Резервные фонды </t>
  </si>
  <si>
    <t>11 0 02 00000</t>
  </si>
  <si>
    <t>09 0 01 78260</t>
  </si>
  <si>
    <t>09 0 Р1 50840</t>
  </si>
  <si>
    <t>Выплата денежной компенсации семьям, в которых в период с 1 января 2011 года по 31 декабря 2015 года родился третий или последуюший ребенок</t>
  </si>
  <si>
    <t>09 0 02 77650</t>
  </si>
  <si>
    <t>Подпрограмма "Ремонт и содержание улично-дорожной сети Советского городского округа Ставропольского края"</t>
  </si>
  <si>
    <t>04 3 02 21440</t>
  </si>
  <si>
    <t>Основное мероприятие "Обеспечение функций органов местного самоуправления"</t>
  </si>
  <si>
    <t>11 0 02 10010</t>
  </si>
  <si>
    <t>11 0 02 10020</t>
  </si>
  <si>
    <t>15 0 02 00000</t>
  </si>
  <si>
    <t>15 0 02 20100</t>
  </si>
  <si>
    <t>51 5 00 10080</t>
  </si>
  <si>
    <t>Основное мероприятие "Ремонт и содержание автомобильных дорог вне границ населенных пунктов за счет средств дорожного фонда"</t>
  </si>
  <si>
    <t>Расходы на работы по  ремонту, содержанию и реконструкцию автомобильных дорог вне границ населенных пунктов</t>
  </si>
  <si>
    <t>Основное мероприятие "Ремонт и содержание улично-дорожной сети за счет средств дорожного фонда"</t>
  </si>
  <si>
    <t xml:space="preserve">Мероприятия по ремонту и содержанию улично-дорожной сети Советского городского округа Ставропольского края </t>
  </si>
  <si>
    <t>Основное мероприятие "Ремонт и содержание улично-дорожной сети за счет средств на поддержку дорожного хозяйства"</t>
  </si>
  <si>
    <t>Мероприятия по ремонту и содержанию улично-дорожной сети Советского городского округа Ставропольского края</t>
  </si>
  <si>
    <t xml:space="preserve">04 3 02 00000  </t>
  </si>
  <si>
    <t>Расходы на проведение мероприятий по организации отдыха детей в учреждениях дополнительного образования</t>
  </si>
  <si>
    <t>17 0 E2 50970</t>
  </si>
  <si>
    <t>57 0 01 00000</t>
  </si>
  <si>
    <t>57 0 01 20090</t>
  </si>
  <si>
    <t>09 0 01 77820</t>
  </si>
  <si>
    <t>17 0 04 76890</t>
  </si>
  <si>
    <t>Расходы на предоставление мер социальной поддержки по оплате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t>
  </si>
  <si>
    <t>Подпрограмма"Содержание, текущий ремонт систем коммунальной инфраструктуры Советского городского округа Ставропольского края"</t>
  </si>
  <si>
    <t>07 2 00 00000</t>
  </si>
  <si>
    <t>09 0 02 76280</t>
  </si>
  <si>
    <t>05 4 00 00000</t>
  </si>
  <si>
    <t>05 4 01 00000</t>
  </si>
  <si>
    <t>05 4 01 10010</t>
  </si>
  <si>
    <t>05 4 01 10020</t>
  </si>
  <si>
    <t>05 4 01 76530</t>
  </si>
  <si>
    <t>05 4 02 00000</t>
  </si>
  <si>
    <t>05 4 02 76540</t>
  </si>
  <si>
    <t>Осуществление отдельных государственных полномочий Ставропольского края по созданию административных комиссий</t>
  </si>
  <si>
    <t>Проведение информационно-пропагандистских мероприятий, направленных на профилактику идеологии терроризма</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</si>
  <si>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</si>
  <si>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 основного общего, среднего общего образования в частных общеобразовательных организациях</t>
  </si>
  <si>
    <t>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</si>
  <si>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образовательных организациях</t>
  </si>
  <si>
    <t xml:space="preserve">Компенсация отдельным категориям граждан оплаты взноса на капитальный ремонт общего имущества в многоквартирном доме </t>
  </si>
  <si>
    <t xml:space="preserve"> Выплата пособия на ребенка</t>
  </si>
  <si>
    <t>Подрограмма "Развитие пищевой и перерабатывающей промышленности, потребительского рынка и туризма в Советском городском округе Ставропольского края"</t>
  </si>
  <si>
    <t>Основное мероприятие "Создание условий для развития пищевой и перерабатывающей промышленности"</t>
  </si>
  <si>
    <t>05 3 01 20220</t>
  </si>
  <si>
    <t>05 3 01 00000</t>
  </si>
  <si>
    <t>05 3 00 00000</t>
  </si>
  <si>
    <t>Основное мероприятие "Создание условий для развития инфраструктуры торговли, общественного питания и бытового обслуживания населения"</t>
  </si>
  <si>
    <t>05 3 02 00000</t>
  </si>
  <si>
    <t>05 3 02 20250</t>
  </si>
  <si>
    <t>Основное мероприятие "Развитие ситуационного туризма"</t>
  </si>
  <si>
    <t>Расходы на развитие ситуационного туризма</t>
  </si>
  <si>
    <t>05 3 03 00000</t>
  </si>
  <si>
    <t>Расходы на проведение фестиваля национальных культур народов, проживающих на территории городского округа, "Мы все единая семья"</t>
  </si>
  <si>
    <t>55 0 00 00000</t>
  </si>
  <si>
    <t>55 0 00 21210</t>
  </si>
  <si>
    <t>Расходы, связанные с муниципальной поддержкой социально-ориентированных некоммерческих организаций, осуществляющих деятельность на территории городского округа</t>
  </si>
  <si>
    <t>55 0 00 21220</t>
  </si>
  <si>
    <t>Программа Советского городского округа Ставропольского края "Профилактика правонарушений, наркомании в Советском городском округе Ставропольского края"</t>
  </si>
  <si>
    <t>Организация проведения на территории округа профилактических мероприятий, направленных на снижение незаконного потребления и оборота наркотиков</t>
  </si>
  <si>
    <t>56 0 00 21230</t>
  </si>
  <si>
    <t>МУНИЦИПАЛЬНАЯ ПРОГРАММА СОВЕТСКОГО ГОРОДСКОГО ОКРУГА СТАВРОПОЛЬСКОГО КРАЯ "ПОВЫШЕНИЕ ЭФФЕКТИВНОСТИ УПРАВЛЕНИЯ МУНИЦИПАЛЬНЫМИ ФИНАНСАМИ СОВЕТСКОГО ГОРОДСКОГО ОКРУГА СТАВРОПОЛЬСКОГО КРАЯ"</t>
  </si>
  <si>
    <t>Ежемесячная выплата в связи с рождением (усыновлением) первого ребенка</t>
  </si>
  <si>
    <t>09 0 Р1 55730</t>
  </si>
  <si>
    <t>09 0 Р1 00000</t>
  </si>
  <si>
    <t xml:space="preserve">Ежемесячная денежная выплата, назначаемая в случае рождения третьего ребенка или последующих детей до достижения ребенком возраста трех лет
</t>
  </si>
  <si>
    <t>57 0 02 S7730</t>
  </si>
  <si>
    <t>МУНИЦИПАЛЬНАЯ ПРОГРАММА СОВЕТСКОГО ГОРОДСКОГО ОКРУГА СТАВРОПОЛЬСКОГО КРАЯ  "РАЗВИТИЕ ГРАДОСТРОИТЕЛЬСТВА, СТРОИТЕЛЬСТВА И АРХИТЕКТУРЫ В СОВЕТСКОМ ГОРОДСКОМ ОКРУГЕ СТАВРОПОЛЬСКОГО КРАЯ"</t>
  </si>
  <si>
    <t>02 3 00 00000</t>
  </si>
  <si>
    <t>02 2 00 00000</t>
  </si>
  <si>
    <t>02 1 00 00000</t>
  </si>
  <si>
    <t>02 1 00 20050</t>
  </si>
  <si>
    <t>МУНИЦИПАЛЬНАЯ ПРОГРАММА СОВЕТСКОГО ГОРОДСКОГО ОКРУГА СТАВРОПОЛЬСКОГО КРАЯ "РАЗВИТИЕ МУНИЦИПАЛЬНОЙ СЛУЖБЫ В СОВЕТСКОМ ГОРОДСКОМ ОКРУГЕ СТАВРОПОЛЬСКОГО КРАЯ"</t>
  </si>
  <si>
    <t>МУНИЦИПАЛЬНАЯ ПРОГРАММА СОВЕТСКОГО ГОРОДСКОГО ОКРУГА СТАВРОПОЛЬСКОГО КРАЯ "ПРЕДУПРЕЖДЕНИЕ И ЛИКВИДАЦИЯ ПОСЛЕДСТВИЙ ЧРЕЗВЫЧАЙНЫХ СИТУАЦИЙ НА ТЕРРИТОРИИ СОВЕТСКОГО ГОРОДСКОГО ОКРУГА СТАВРОПОЛЬСКОГО КРАЯ"</t>
  </si>
  <si>
    <t>Основное мероприятие "Обеспечение функционирования и развития Единой дежурно-диспетчерской службы Советского городского округа"</t>
  </si>
  <si>
    <t>МУНИЦИПАЛЬНАЯ ПРОГРАММА СОВЕТСКОГО ГОРОДСКОГО ОКРУГА СТАВРОПОЛЬСКОГО КРАЯ "РАЗВИТИЕ ДОРОЖНОГО ХОЗЯЙСТВА И ПОВЫШЕНИЕ БЕЗОПАСНОСТИ ДОРОЖНОГО ДВИЖЕНИЯ В СОВЕТСКОМ ГОРОДСКОМ ОКРУГЕ СТАВРОПОЛЬСКОГО КРАЯ"</t>
  </si>
  <si>
    <t xml:space="preserve">  04 3 01 00000  </t>
  </si>
  <si>
    <t>МУНИЦИПАЛЬНАЯ ПРОГРАММА СОВЕТСКОГО ГОРОДСКОГО ОКРУГА СТАВРОПОЛЬСКОГО КРАЯ "ЭКОНОМИЧЕСКОЕ РАЗВИТИЕ СОВЕТСКОГО ГОРОДСКОГО ОКРУГА СТАВРОПОЛЬСКОГО КРАЯ"</t>
  </si>
  <si>
    <t>Подпрограмма "Создание благоприятных условий для привлечения инвестиций в Советском городском округеСтавропольского края"</t>
  </si>
  <si>
    <t>Подпрограмма "Развитие сельского хозяйства в Советском городском округе Ставропольского края"</t>
  </si>
  <si>
    <t>Основное мероприятие "Обеспечение деятельности по реализации подпрограммы"</t>
  </si>
  <si>
    <t>Основное мероприятие "Развитие растенееводства в округе"</t>
  </si>
  <si>
    <t>МУНИЦИПАЛЬНАЯ ПРОГРАММА  "СНИЖЕНИЕ АДМИНИСТРАТИВНЫХ БАРЬЕРОВ, ОПТИМИЗАЦИЯ И ПОВЫШЕНИЕ КАЧЕСТВА ПРЕДОСТАВЛЕНИЯ ГОСУДАРСТВЕННЫХ МУНИЦИПАЛЬНЫХ УСЛУГ В СОВЕТСКОМ ГОРОДСКОМ ОКРУГЕ СТАВРОПОЛЬСКОГО КРАЯ"</t>
  </si>
  <si>
    <t>Основное мероприятие "Обепечение деятельности по предоставлению государственных и муниципальных услуг МКУ МФЦ"</t>
  </si>
  <si>
    <t>МУНИЦИПАЛЬНАЯ ПРОГРАММА СОВЕТСКОГО ГОРОДСКОГО ОКРУГА СТАВРОПОЛЬСКОГО КРАЯ "СОЦИАЛЬНАЯ ПОДДЕРЖКА ГРАЖДАН СОВЕТСКОГО ГОРОДСКОГО ОКРУГА  СТАВРОПОЛЬСКОГО КРАЯ"</t>
  </si>
  <si>
    <t>Основное мероприятие "Оказание адресной социальной помощи семьям с детьми, проживающим на территории округа"</t>
  </si>
  <si>
    <t>Основное мероприятие "Предоставление адресной социальной помощи нуждающимся гражданам"</t>
  </si>
  <si>
    <t>Основное мероприятие "Обеспечение деятельности реализации программы"</t>
  </si>
  <si>
    <t>МУНИЦИПАЛЬНАЯ ПРОГРАММА СОВЕТСКОГО ГОРОДСКОГО ОКРУГА СТАВРОПОЛЬСКОГО КРАЯ "РАЗВИТИЕ КУЛЬТУРЫ В СОВЕТСКОМ ГОРОДСКОМ ОКРУГЕ СТАВРОПОЛЬСКОГО КРАЯ"</t>
  </si>
  <si>
    <t>Основное мероприятие "Развитие культурно-досуговой деятельности в округе"</t>
  </si>
  <si>
    <t>МУНИЦИПАЛЬНАЯ ПРОГРАММА СОВЕТСКОГО ГОРОДСКОГО ОКРУГА СТАВРОПОЛЬСКОГО КРАЯ "РАЗВИТИЕ ФИЗИЧЕСКОЙ КУЛЬТУРЫ И СПОРТА В СОВЕТСКОМ ГОРОДСКОМ ОКРУГЕ СТАВРОПОЛЬСКОГО КРАЯ"</t>
  </si>
  <si>
    <t>МУНИЦИПАЛЬНАЯ ПРОГРАММА СОВЕТСКОГО ГОРОДСКОГО ОКРУГА СТАВРОПОЛЬСКОГО КРАЯ "РАЗВИТИЕ АРХИВНОГО ДЕЛА В СОВЕТСКОМ ГОРОДСКОМ ОКРУГЕ СТАВРОПОЛЬСКОГО КРАЯ"</t>
  </si>
  <si>
    <t>Основное мероприятие "Обеспечение деятельности работников архивного отдела"</t>
  </si>
  <si>
    <t>МУНИЦИПАЛЬНАЯ ПРОГРАММА СОВЕТСКОГО ГОРОДСКОГО ОКРУГА СТАВРОПОЛЬСКОГО КРАЯ "РАЗВИТИЕ ОБРАЗОВАНИЯ И МОЛОДЕЖНОЙ ПОЛИТИКИ В СОВЕТСКОМ ГОРОДСКОМ ОКРУГЕ СТАВРОПОЛЬСКОГО КРАЯ"</t>
  </si>
  <si>
    <t>Основное мероприятие "Развитие дошкольного образования"</t>
  </si>
  <si>
    <t>Основное мероприятие "Развитие общего образования"</t>
  </si>
  <si>
    <t>Основное мероприятие "Развитие дополнительного образования детей и подростков"</t>
  </si>
  <si>
    <t>Основное мероприятие "Развитие организационно-воспитательной работы с молодежью"</t>
  </si>
  <si>
    <t>Основное мероприятие "Обеспечение деятельности оздоровительно-образовательного центра"</t>
  </si>
  <si>
    <t>Основное мероприятие "Организация каникулярного отдыха, оздоровления и занятости детей и подростков"</t>
  </si>
  <si>
    <t>Основное мероприятие  "Осуществление управленческих функций по реализации полномочий в области образования и молодежной политики"</t>
  </si>
  <si>
    <t>Основное мероприятие "Развитие деятельности в области опеки и попечительства"</t>
  </si>
  <si>
    <t>Программа "Противодействие коррупции на территории Советского городского округа Ставропольского края"</t>
  </si>
  <si>
    <t>Подпрограмма "Обеспечение реализации муниципальной программы СГО СК  "Повышение эффективности управления муниципальными финансами Советского городского округа Ставропольского края""</t>
  </si>
  <si>
    <t>20 1 00 00000</t>
  </si>
  <si>
    <t>20 1 0100000</t>
  </si>
  <si>
    <t>20 1 01 10010</t>
  </si>
  <si>
    <t>20 1 01 10020</t>
  </si>
  <si>
    <t>Основное мероприятие "Исполнение полномочий администрации в области градостроительной деятельности"</t>
  </si>
  <si>
    <t>Основное мероприятие "Обеспечение мероприятий, направленных на формирование благоприятного инвестиционного имиджа"</t>
  </si>
  <si>
    <t>Подпрограмма "Реализация муниципальной политики в области управления имуществом, находящимся в муниципальной собственности Советского городского округа Ставропольского края"</t>
  </si>
  <si>
    <t>Подпрограмма "Развитие  малого и среднего предпринимательства в Советском городском округе Ставропольского края"</t>
  </si>
  <si>
    <t>Расходы на создания условий для развития пищевой и перерабатывающей промышленности"</t>
  </si>
  <si>
    <t>Расходы на создания условий для развития инфраструктуры торговли, общественного питания и бытового обслуживания населения"</t>
  </si>
  <si>
    <t>05 3 03 20260</t>
  </si>
  <si>
    <t>Содержание газовых сетей</t>
  </si>
  <si>
    <t>Основное мероприятие "Реализация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t>
  </si>
  <si>
    <t>Обеспечение гарантий лиц, замещающих муниципальные должности в соответствии с законодательством Ставропольского края</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</si>
  <si>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</si>
  <si>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04 2 00 00000</t>
  </si>
  <si>
    <t>Подпрограмма «Модернизация улично-дорожной сети Советского городского округа Ставропольского края»</t>
  </si>
  <si>
    <t>Реализация регионального проекта "Финансовая поддержка семей при рождении детей"</t>
  </si>
  <si>
    <t>Основное мероприятие "Проведение информационно-пропагандистских мероприятий, направленных на профилактику идеологии терроризма"</t>
  </si>
  <si>
    <t>57 0 02 00000</t>
  </si>
  <si>
    <t>Реализация регионального проекта  "Успех каждого ребенка"</t>
  </si>
  <si>
    <t>Предоставление мер социальной поддержки по оплате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t>
  </si>
  <si>
    <t>Председатель законодательного (представительного) органа муниципального образования</t>
  </si>
  <si>
    <t>03 0 02 21050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</si>
  <si>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</si>
  <si>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17 0 02 L3040</t>
  </si>
  <si>
    <t>Ежегодная денежная выплата гражданам Российской Федерации, не достигшим совершеннолетия на 3 сентября 1945 года и постоянно проживающим на территории Ставропольского края</t>
  </si>
  <si>
    <t>98 0 00 00000</t>
  </si>
  <si>
    <t>Реализация функций иных муниципальных органов</t>
  </si>
  <si>
    <t>09 0 02 R3020</t>
  </si>
  <si>
    <t>Осуществление ежемесячных выплат на детей в возрасте от трех до семи лет включительно</t>
  </si>
  <si>
    <t>98 2 00 00000</t>
  </si>
  <si>
    <t>98 2 00 22381</t>
  </si>
  <si>
    <t>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 а также на иные цели</t>
  </si>
  <si>
    <t>Профилактика и устранение последствий распространения коронавирусной инфекции на территории Советского городского округа</t>
  </si>
  <si>
    <t>09 0 02 73020</t>
  </si>
  <si>
    <t>Основное мероприятие «Обеспечение безопасности дорожного движения на улично-дорожной сети округа»</t>
  </si>
  <si>
    <t>04 4 03 00000</t>
  </si>
  <si>
    <t>04 4 03 21450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</si>
  <si>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</si>
  <si>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17 0 02 53030</t>
  </si>
  <si>
    <t>09 0 01 78270</t>
  </si>
  <si>
    <t>Дополнительные меры социальной поддержки в виде дополнительной компенсации расходов на оплату жилых помещений и коммунальных услуг участникам, инвалидам Великой Отечественной войны и бывшим несовершеннолетним узникам фашизма</t>
  </si>
  <si>
    <t>15 0 03 00000</t>
  </si>
  <si>
    <t>15 0 03 11010</t>
  </si>
  <si>
    <t xml:space="preserve">04 3 01 S8660  </t>
  </si>
  <si>
    <t>Капитальный ремонт и ремонт автомобильных дорог общего пользования местного назначения в городских округах и городских поселениях</t>
  </si>
  <si>
    <t>Программа "Гармонизация межнациональных отношений, предупреждение этнического и религиозного экстримизма, укрепление единства российской нации на территории Советского городского округа Ставропольского края"</t>
  </si>
  <si>
    <t>Основное мероприятие «Внедрение современных технологий и методов кадровой работы, направленных на повышение профессиональной компетентности муниципальных служащих»</t>
  </si>
  <si>
    <t>Организация и проведение мероприятий по профессиональному развитию муниципальных служащих</t>
  </si>
  <si>
    <t>МУНИЦИПАЛЬНАЯ ПРОГРАММА СОВЕТСКОГО ГОРОДСКОГО ОКРУГА СТАВРОПОЛЬСКОГО КРАЯ "УПРАВЛЕНИЕ И РАСПОРЯЖЕНИЕ ИМУЩЕСТВОМ В СОВЕТСКОМ ГОРОДСКОМ ОКРУГЕ СТАВРОПОЛЬСКОГО КРАЯ"</t>
  </si>
  <si>
    <t>000</t>
  </si>
  <si>
    <t>Основное мероприятие «Создание условий для вовлечения различных групп населения г.Зеленокумска  к регулярным занятиям физической культурой и спортом.</t>
  </si>
  <si>
    <t>Основное мероприятие «Создание условий для вовлечения различных групп населения с.Солдато-Александровского  к регулярным занятиям физической культурой и спортом.</t>
  </si>
  <si>
    <t>Основное мероприятие «Развитие массовой физической культуры и спорта в городском округе»</t>
  </si>
  <si>
    <t>200</t>
  </si>
  <si>
    <t>Расходы в области градостроительной деятельности</t>
  </si>
  <si>
    <t>11 0 01 20230</t>
  </si>
  <si>
    <t>Оказание государственной социальной помощи на основании социального контракта отдельным категориям граждан
 </t>
  </si>
  <si>
    <t>09 0 03 R4040</t>
  </si>
  <si>
    <t>Единая субвенция</t>
  </si>
  <si>
    <t>09 0 01 78000</t>
  </si>
  <si>
    <t>51 5 00 76360</t>
  </si>
  <si>
    <t>Выплата социального пособия на погребение</t>
  </si>
  <si>
    <t>800</t>
  </si>
  <si>
    <t>Расходы на содержание имущества, находящегося в муниципальной собственности округа</t>
  </si>
  <si>
    <t>16 0 02 00000</t>
  </si>
  <si>
    <t>16 0 02 22020</t>
  </si>
  <si>
    <t>Расходы на содержание имущества</t>
  </si>
  <si>
    <t>Основное мероприятие "Расходы на содержание имущества"</t>
  </si>
  <si>
    <t>17 0 Е1 S1690</t>
  </si>
  <si>
    <t>08 0 00 00000</t>
  </si>
  <si>
    <t>Реализация программ формирования современной городской среды</t>
  </si>
  <si>
    <t>Реализация регионального проекта  "Формирование комфортной городской среды"</t>
  </si>
  <si>
    <t>08 0 F2 00000</t>
  </si>
  <si>
    <t>08 0 F2 55550</t>
  </si>
  <si>
    <t>МУНИЦИПАЛЬНАЯ ПРОГРАММА СОВЕТСКОГО ГОРОДСКОГО ОКРУГА СТАВРОПОЛЬСКОГО КРАЯ "ФОРМИРОВАНИЕ КОМФОРТНОЙ ГОРОДСКОЙ СРЕДЫ СОВЕТСКОГО ГОРОДСКОГО ОКРУГА СТАВРОПОЛЬСКОГО КРАЯ"</t>
  </si>
  <si>
    <t>17 0 06 78810</t>
  </si>
  <si>
    <t>17 0 07 78810</t>
  </si>
  <si>
    <t>17 0 03 78810</t>
  </si>
  <si>
    <t>Расходы на проведение мероприятий по организации отдыха детей в лагерях дневного пребывания</t>
  </si>
  <si>
    <t>Обеспечение отдыха и оздоровления детей</t>
  </si>
  <si>
    <t>07 4 00 S4970</t>
  </si>
  <si>
    <t>Предоставление молодым семьям социальных выплат на приобретение (строительство) жилья за счет средств краевого бюджета</t>
  </si>
  <si>
    <t>51 7 00 27100</t>
  </si>
  <si>
    <t>09 0 01 78730</t>
  </si>
  <si>
    <t xml:space="preserve">Расходы на проведение выборов в округе </t>
  </si>
  <si>
    <t>Непрограммные расходы по выборам и референдумам</t>
  </si>
  <si>
    <t>52 1 00 10010</t>
  </si>
  <si>
    <t>52 1 00 10020</t>
  </si>
  <si>
    <t>Непрограммные расходы  в области других вопросов жилищно-коммунального хозяйства</t>
  </si>
  <si>
    <t>Организация мероприятий при осуществлении деятельности по обращению с животными без владельцев</t>
  </si>
  <si>
    <t>Организация мероприятий, направленных на противодействие коррупции на территории округа</t>
  </si>
  <si>
    <t>Обеспечение функционирования центров образования цифрового и гуманитарного профилей "Точка роста", а также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</si>
  <si>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Программа "Профилактика терроризма и его идеологии на территории Советского городского округа Ставропольского края"</t>
  </si>
  <si>
    <t>Основное мероприятие "Формирование системы профилактики терроризма и его идеологии на территории Советского городского округа Ставропольского края"</t>
  </si>
  <si>
    <t>20 1 01 10100</t>
  </si>
  <si>
    <t>Целевые средства на реализацию Указа Президента Российской Федерации от 7 мая 2012 года № 597 "О мероприятиях по реализации государственной социальной политики"</t>
  </si>
  <si>
    <t>Реализация инициативного проекта (ремонт дороги по ул.  Ленина в селе Правокумском Советского городского округа Ставропольского края)</t>
  </si>
  <si>
    <t>Реализация инициативного проекта(Благоустройство «Центральной  площади» (3 очередь) в с. Горькая Балка  Советского городского округа Ставропольского края</t>
  </si>
  <si>
    <t>Реализация инициативного проекта (ремонт участков автомобильных дорог общего пользования местного значения по ул. Привокзальной, ул. Советской города Зеленокумска Советского городского округа Ставропольского края)</t>
  </si>
  <si>
    <t>Реализация инициативного проекта (ремонт участка автомобильной дороги общего пользования местного значения по ул. Гражданской (от ул. Калинина до ул. Дзержинского) города Зеленокумска Советского городского округа Ставропольского края)</t>
  </si>
  <si>
    <t>Реализация инициативного проекта (Благоустройство общественного кладбища "Дормаш" и прилегающей к нему территории города Зеленокумска Советского городского округа Ставропольского края)</t>
  </si>
  <si>
    <t xml:space="preserve"> Реализация инициативного проекта за счет инициативных платежей (Благоустройство территории общественного кладбища "Дормаш" и прилегающей к нему территории города Зеленокумска Советского городского округа Ставропольского края)</t>
  </si>
  <si>
    <t xml:space="preserve"> Реализация инициативного проекта за счет средств инициативных платежей (Благоустройство «Центральной  площади» (3 очередь)  в с. Горькая Балка  Советского городского округа Ставропольского края) </t>
  </si>
  <si>
    <t>Реализация инициативного проекта за счет средств инициативных платежей (Устройство тротуара по ул. Пролетарской в с. Нины Советского городского округа Ставропольского края)</t>
  </si>
  <si>
    <t>Реализация инициативного проекта (Благоустройство территории муниципального казенного учреждения "Культурно-досуговый центр хутора Восточный"  (2-очередь) в хуторе Восточный Советского городского округа Ставропольского края)</t>
  </si>
  <si>
    <t>Реализация инициативного проекта (Замена окон и дверей в Доме культуры в п. Селивановка Советского городского округа Ставропольского края)</t>
  </si>
  <si>
    <t>Реализация инициативного проекта за счет средств инициативных платежей (Благоустройство территории муниципального казенного учреждения "Культурно-досуговый центр хутора Восточный"  (2-очередь) в хуторе Восточный Советского городского округа Ставропольского края)</t>
  </si>
  <si>
    <t>Реализация инициативного проекта за счет средств инициативных платежей (Замена окон и дверей в Доме культуры в п. Селивановка Советского городского округа Ставропольского края)</t>
  </si>
  <si>
    <t>Совершенствование системы профилактики правонарушений, направленной на активизацию борьбы с преступностью, в том числе среди несовершеннолетних и молодежи в округе</t>
  </si>
  <si>
    <t>56 0 00 21240</t>
  </si>
  <si>
    <t xml:space="preserve">                                                                                                                             Приложение 7 </t>
  </si>
  <si>
    <r>
      <t xml:space="preserve">                                                                                                                             и плановый период 2023 и 2024 годов</t>
    </r>
    <r>
      <rPr>
        <sz val="14"/>
        <rFont val="Calibri"/>
        <family val="2"/>
        <charset val="204"/>
      </rPr>
      <t>»</t>
    </r>
  </si>
  <si>
    <t>бюджетных ассигнований по целевым статьям (муниципальным программам и непрограммным направлениям деятельности) (ЦСР)  группам видов расходов (ВР) классификации расходов бюджетов на 2022 год</t>
  </si>
  <si>
    <t xml:space="preserve">                                                                                                                             округа Ставропольского края на 2022 год</t>
  </si>
  <si>
    <t>Реализация инициативного проекта за счет инициативных платежей</t>
  </si>
  <si>
    <t>Реализация инициативного проекта за счет инициативных платежей (ремонт дороги по ул. Ленина в селе Правокумском Советского городского округа Ставропольского края)</t>
  </si>
  <si>
    <t>Реализация инициативного проекта за счет инициативных платежей (ремонт участка автомобильной дороги общего пользования местного значения по ул. Гражданской (от ул. Калинина до ул. Дзержинского) города Зеленокумска Советского городского округа Ставропольского края)</t>
  </si>
  <si>
    <t>Реализация инициативного проекта за счет инициативных платежей (ремонт участков автомобильных дорог общего пользования местного значения по ул. Привокзальной, ул. Советской города Зеленокумска Советского городского округа Ставропольского края)</t>
  </si>
  <si>
    <t>Основное мероприятие "Реализация инициативного проекта"</t>
  </si>
  <si>
    <t>Реализация инициативного проекта (Устройство тротуара по ул. Пролетарской в с. Нины Советского городского округа Ставропольского края)</t>
  </si>
  <si>
    <t xml:space="preserve">Основное мероприятие "Реализация инициативного проекта" </t>
  </si>
  <si>
    <t>Основное мероприятие "Развитие библиотечного обслуживания населения Советского городского округа округа"</t>
  </si>
  <si>
    <t>04 2 05 00000</t>
  </si>
  <si>
    <t xml:space="preserve">04 2 05 SИП15 </t>
  </si>
  <si>
    <t xml:space="preserve">04 2 05 SИП17 </t>
  </si>
  <si>
    <t xml:space="preserve">04 2 05 SИП14 </t>
  </si>
  <si>
    <t>04 2 05 2ИП00</t>
  </si>
  <si>
    <t xml:space="preserve">04 2 05 2ИП15 </t>
  </si>
  <si>
    <t xml:space="preserve">04 2 05 2ИП17 </t>
  </si>
  <si>
    <t xml:space="preserve">04 2 05 2ИП14 </t>
  </si>
  <si>
    <t>07 2 05 00000</t>
  </si>
  <si>
    <t>07 2 05 SИП13</t>
  </si>
  <si>
    <t>07 2 05 2ИП13</t>
  </si>
  <si>
    <t>07 2 05 2ИП12</t>
  </si>
  <si>
    <t>07 2 05 SИП12</t>
  </si>
  <si>
    <t>07 2 05 SИП16</t>
  </si>
  <si>
    <t>07 2 05 2ИП16</t>
  </si>
  <si>
    <t>Капитальные вложения в объекты государственной (муниципальной собственности)</t>
  </si>
  <si>
    <t>70 0 01 11010</t>
  </si>
  <si>
    <t>Расходы на обеспечение деятельности МКУ "Хозяйственно - эксплуатационная служба"</t>
  </si>
  <si>
    <t>70 0 01 00000</t>
  </si>
  <si>
    <t>70 0 01 22330</t>
  </si>
  <si>
    <t>70 0 02 00000</t>
  </si>
  <si>
    <t>70 0 02 22020</t>
  </si>
  <si>
    <t>70 0 03 00000</t>
  </si>
  <si>
    <t>70 0 03 22030</t>
  </si>
  <si>
    <t>Капитальный ремонт и ремонт административных зданий городского округа</t>
  </si>
  <si>
    <t>Расходы по капитальному ремонту и ремонту административных зданий городского округа</t>
  </si>
  <si>
    <t>17 0 03 00000</t>
  </si>
  <si>
    <t>Централизованное ведение бюджетного (бухгалтерского) учета и формирование отчетности органов местного самоуправления и подведомственных им муниципальных учреждений Советского городского округа</t>
  </si>
  <si>
    <t>Непрограммные расходы в рамках централизованного ведения бюджетного (бухгалтерского) учета и формирование отчетности</t>
  </si>
  <si>
    <t>54 0 00 00000</t>
  </si>
  <si>
    <t>54 1 00 00000</t>
  </si>
  <si>
    <t xml:space="preserve">54 1 00 11010 </t>
  </si>
  <si>
    <t>КОНТРОЛЬНО-СЧЕТНЫЙ ОРГАН СОВЕТСКОГО ГОРОДСКОГО ОКРУГА СТАВРОПОЛЬСКОГО КРАЯ</t>
  </si>
  <si>
    <t>52 0 00 0000</t>
  </si>
  <si>
    <t>52 1 00 00000</t>
  </si>
  <si>
    <t>50 2 00 10020</t>
  </si>
  <si>
    <t>Организация и проведение творческих конкурсов по созданию произведений (видеороликов, рисунков и другое) антитеррористической направленности</t>
  </si>
  <si>
    <t>17 0 10 00000</t>
  </si>
  <si>
    <t>17 0 10 25010</t>
  </si>
  <si>
    <t>Основное мероприятие "Независимая оценка качества условий оказания услуг учреждениями"</t>
  </si>
  <si>
    <t>Расходы на проведение независимой оценки качества условий оказания услуг учреждениями</t>
  </si>
  <si>
    <t>10 0 07 00000</t>
  </si>
  <si>
    <t>10 0 07 SИП11</t>
  </si>
  <si>
    <t>10 0 07 SИП18</t>
  </si>
  <si>
    <t>10 0 07 2ИП11</t>
  </si>
  <si>
    <t>10 0 07 2ИП18</t>
  </si>
  <si>
    <t xml:space="preserve">Непрограммные расходы в рамках обеспечения деятельности контрольно-счетной палаты Советского городского округа Ставропольского края </t>
  </si>
  <si>
    <t>Расходы на приобретение и содержание имущества, находящегося в муниципальной собственности округа</t>
  </si>
  <si>
    <t>02 1 00 20070</t>
  </si>
  <si>
    <t>Капитальные вложения в объекты государственной (муниципальной) собственности</t>
  </si>
  <si>
    <t>Приобретение комбинированной дорожной машины</t>
  </si>
  <si>
    <t>07 2 04 22340</t>
  </si>
  <si>
    <t>Реализация регионального проекта "Комплексная система обращения с твердыми коммунальными отходами"</t>
  </si>
  <si>
    <t>07 2 G252690</t>
  </si>
  <si>
    <t>Государственная поддержка закупки контейнеров для раздельного накопления твердых коммунальных отходов</t>
  </si>
  <si>
    <t>Основное мероприятие "Капитальное строительство объектов спорта"</t>
  </si>
  <si>
    <t>15 0 04 00000</t>
  </si>
  <si>
    <t>Строительство (реконструкция) объектов спорта за счет средств местного бюджета</t>
  </si>
  <si>
    <t>15 0 04 S700Б</t>
  </si>
  <si>
    <t>400</t>
  </si>
  <si>
    <t>10 0 10 00000</t>
  </si>
  <si>
    <t>10 0 10 25010</t>
  </si>
  <si>
    <t>Государственная поддержка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</si>
  <si>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10 0 02 L5194</t>
  </si>
  <si>
    <t>Реализация регионального проекта "Творческие люди"</t>
  </si>
  <si>
    <t>10 0 A2 00000</t>
  </si>
  <si>
    <t>Предоставление субсидий бюджетным,
автономным учреждениям и иным некоммерческим организациям</t>
  </si>
  <si>
    <t>10 0 A2 55192</t>
  </si>
  <si>
    <t>Государственная поддержка отрасли культуры (государственная поддержка лучших работников муниципальных учреждений культуры, находящихся в сельской местности)</t>
  </si>
  <si>
    <t>Основное мероприятие «Мероприятия, направленные на проведение ремонта, восстановление и реставрацию памятников культуры</t>
  </si>
  <si>
    <t>10 0 05 00000</t>
  </si>
  <si>
    <t>Расходы на проведение работ по сохранению объектов культурного наследия</t>
  </si>
  <si>
    <t>10 0 05 28200</t>
  </si>
  <si>
    <t>10 0 05 28300</t>
  </si>
  <si>
    <t>Разработка проекта зон охраны объекта культурного наследия</t>
  </si>
  <si>
    <t>09 0 01 81110</t>
  </si>
  <si>
    <t>Выплаты единовременной социальной помощи членам семьи военнослужащего, принимавшего участие в специальной военной операции, проводимой на территории Украины, Донецкой Народной Республики, Луганской Народной Республики с 24 февраля 2022 года</t>
  </si>
  <si>
    <t>Проведение антитеррористических мероприятий в муниципальных образовательных организациях</t>
  </si>
  <si>
    <t>17 0 02 S8790</t>
  </si>
  <si>
    <t>Обеспечение питания в образовательных организациях в результате удорожания стоимости продуктов питания</t>
  </si>
  <si>
    <t>17 0 01 76310</t>
  </si>
  <si>
    <t>17 0 02 76310</t>
  </si>
  <si>
    <t>51 7 00 78890</t>
  </si>
  <si>
    <t>Расходы на подготовку и проведение выборов депутатов представительных органов муниципальных образований Ставропольского края</t>
  </si>
  <si>
    <t>51 7 00 00000</t>
  </si>
  <si>
    <t>08 0 01 22310</t>
  </si>
  <si>
    <t>08 0 01 00000</t>
  </si>
  <si>
    <t>15 0 06 00000</t>
  </si>
  <si>
    <t>15 0 06 20200</t>
  </si>
  <si>
    <t>Расходы на проектно-сметную документацию</t>
  </si>
  <si>
    <t>Основное мероприятие "Расходы на обустройство спортивных площадок"</t>
  </si>
  <si>
    <t xml:space="preserve">                                                                                                                             от 10 декабря 2021 года № 513</t>
  </si>
  <si>
    <t>( в редакции решения Совета депутатов</t>
  </si>
  <si>
    <t>Советского городского округа</t>
  </si>
  <si>
    <t xml:space="preserve">                                                                                                             </t>
  </si>
  <si>
    <t xml:space="preserve">  Ставропольского края от</t>
  </si>
  <si>
    <t>25 августа 2022г. № 605)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</si>
</sst>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0000"/>
    <numFmt numFmtId="166" formatCode="* #,##0.00;* \-#,##0.00;* &quot;-&quot;??;@"/>
    <numFmt numFmtId="167" formatCode="#,##0.00_ ;\-#,##0.00\ "/>
  </numFmts>
  <fonts count="16" x14ac:knownFonts="1">
    <font>
      <sz val="10"/>
      <name val="Arial Cyr"/>
      <charset val="204"/>
    </font>
    <font>
      <sz val="10"/>
      <name val="Arial Cyr"/>
      <charset val="204"/>
    </font>
    <font>
      <sz val="10"/>
      <name val="Arial"/>
      <family val="2"/>
      <charset val="204"/>
    </font>
    <font>
      <sz val="14"/>
      <name val="Times New Roman"/>
      <family val="1"/>
      <charset val="204"/>
    </font>
    <font>
      <sz val="8"/>
      <name val="Arial Cyr"/>
      <charset val="204"/>
    </font>
    <font>
      <sz val="14"/>
      <name val="Arial"/>
      <family val="2"/>
      <charset val="204"/>
    </font>
    <font>
      <sz val="14"/>
      <name val="Times New Roman"/>
      <family val="1"/>
      <charset val="204"/>
    </font>
    <font>
      <sz val="14"/>
      <name val="Arial"/>
      <family val="2"/>
      <charset val="204"/>
    </font>
    <font>
      <b/>
      <sz val="14"/>
      <name val="Times New Roman"/>
      <family val="1"/>
      <charset val="204"/>
    </font>
    <font>
      <b/>
      <sz val="10"/>
      <name val="Arial"/>
      <family val="2"/>
      <charset val="204"/>
    </font>
    <font>
      <sz val="14"/>
      <name val="Calibri"/>
      <family val="2"/>
      <charset val="204"/>
    </font>
    <font>
      <b/>
      <sz val="14"/>
      <name val="Calibri"/>
      <family val="2"/>
      <charset val="204"/>
    </font>
    <font>
      <sz val="14"/>
      <color theme="1"/>
      <name val="Times New Roman"/>
      <family val="1"/>
      <charset val="204"/>
    </font>
    <font>
      <b/>
      <sz val="14"/>
      <color theme="1"/>
      <name val="Times New Roman"/>
      <family val="1"/>
      <charset val="204"/>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s>
  <cellStyleXfs count="5">
    <xf numFmtId="0" fontId="0" fillId="0" borderId="0"/>
    <xf numFmtId="0" fontId="2" fillId="0" borderId="0"/>
    <xf numFmtId="9" fontId="1" fillId="0" borderId="0" applyFont="0" applyFill="0" applyBorder="0" applyAlignment="0" applyProtection="0"/>
    <xf numFmtId="0" fontId="2" fillId="0" borderId="0"/>
    <xf numFmtId="164" fontId="1" fillId="0" borderId="0" applyFont="0" applyFill="0" applyBorder="0" applyAlignment="0" applyProtection="0"/>
  </cellStyleXfs>
  <cellXfs count="147">
    <xf numFmtId="0" fontId="0" fillId="0" borderId="0" xfId="0"/>
    <xf numFmtId="0" fontId="6" fillId="0" borderId="0" xfId="0" applyFont="1" applyFill="1" applyAlignment="1">
      <alignment horizontal="center"/>
    </xf>
    <xf numFmtId="49" fontId="8" fillId="0" borderId="1" xfId="1" applyNumberFormat="1" applyFont="1" applyFill="1" applyBorder="1" applyAlignment="1" applyProtection="1">
      <alignment horizontal="center"/>
      <protection hidden="1"/>
    </xf>
    <xf numFmtId="49" fontId="3" fillId="0" borderId="1" xfId="1" applyNumberFormat="1" applyFont="1" applyFill="1" applyBorder="1" applyAlignment="1" applyProtection="1">
      <alignment horizontal="center"/>
      <protection hidden="1"/>
    </xf>
    <xf numFmtId="0" fontId="3" fillId="0" borderId="1" xfId="1" applyNumberFormat="1" applyFont="1" applyFill="1" applyBorder="1" applyAlignment="1" applyProtection="1">
      <alignment horizontal="center"/>
      <protection hidden="1"/>
    </xf>
    <xf numFmtId="0" fontId="6" fillId="0" borderId="0" xfId="0" applyFont="1" applyFill="1" applyAlignment="1">
      <alignment horizontal="left"/>
    </xf>
    <xf numFmtId="0" fontId="3" fillId="0" borderId="0" xfId="1" applyNumberFormat="1" applyFont="1" applyFill="1" applyAlignment="1" applyProtection="1">
      <alignment horizontal="left" vertical="top" wrapText="1"/>
      <protection hidden="1"/>
    </xf>
    <xf numFmtId="0" fontId="6" fillId="0" borderId="0" xfId="1" applyNumberFormat="1" applyFont="1" applyFill="1" applyAlignment="1" applyProtection="1">
      <alignment horizontal="left" vertical="top" wrapText="1"/>
      <protection hidden="1"/>
    </xf>
    <xf numFmtId="0" fontId="3" fillId="0" borderId="5" xfId="0" applyFont="1" applyFill="1" applyBorder="1" applyAlignment="1">
      <alignment horizontal="left" vertical="top" wrapText="1"/>
    </xf>
    <xf numFmtId="0" fontId="3" fillId="0" borderId="1" xfId="0" applyFont="1" applyFill="1" applyBorder="1" applyAlignment="1">
      <alignment vertical="top" wrapText="1"/>
    </xf>
    <xf numFmtId="0" fontId="2" fillId="0" borderId="0" xfId="1" applyFill="1"/>
    <xf numFmtId="0" fontId="8" fillId="0" borderId="1" xfId="1" applyNumberFormat="1" applyFont="1" applyFill="1" applyBorder="1" applyAlignment="1" applyProtection="1">
      <alignment horizontal="justify" vertical="top" wrapText="1"/>
      <protection hidden="1"/>
    </xf>
    <xf numFmtId="0" fontId="8" fillId="0" borderId="1" xfId="1" applyNumberFormat="1" applyFont="1" applyFill="1" applyBorder="1" applyAlignment="1" applyProtection="1">
      <alignment horizontal="center"/>
      <protection hidden="1"/>
    </xf>
    <xf numFmtId="0" fontId="3" fillId="0" borderId="1" xfId="1" applyNumberFormat="1" applyFont="1" applyFill="1" applyBorder="1" applyAlignment="1" applyProtection="1">
      <alignment horizontal="justify" vertical="top" wrapText="1"/>
      <protection hidden="1"/>
    </xf>
    <xf numFmtId="0" fontId="3" fillId="0" borderId="1" xfId="1" applyNumberFormat="1" applyFont="1" applyFill="1" applyBorder="1" applyAlignment="1" applyProtection="1">
      <alignment horizontal="left"/>
      <protection hidden="1"/>
    </xf>
    <xf numFmtId="0" fontId="3" fillId="0" borderId="1" xfId="0" applyFont="1" applyFill="1" applyBorder="1" applyAlignment="1">
      <alignment wrapText="1"/>
    </xf>
    <xf numFmtId="0" fontId="3" fillId="0" borderId="4" xfId="0" applyFont="1" applyFill="1" applyBorder="1" applyAlignment="1">
      <alignment wrapText="1"/>
    </xf>
    <xf numFmtId="0" fontId="8" fillId="0" borderId="1" xfId="1" applyNumberFormat="1" applyFont="1" applyFill="1" applyBorder="1" applyAlignment="1" applyProtection="1">
      <alignment horizontal="left"/>
      <protection hidden="1"/>
    </xf>
    <xf numFmtId="0" fontId="8" fillId="0" borderId="1" xfId="0" applyFont="1" applyFill="1" applyBorder="1" applyAlignment="1">
      <alignment horizontal="left" vertical="distributed" wrapText="1"/>
    </xf>
    <xf numFmtId="49" fontId="3" fillId="0" borderId="1" xfId="0" applyNumberFormat="1" applyFont="1" applyFill="1" applyBorder="1" applyAlignment="1">
      <alignment wrapText="1"/>
    </xf>
    <xf numFmtId="49" fontId="8" fillId="0" borderId="1" xfId="0" applyNumberFormat="1" applyFont="1" applyFill="1" applyBorder="1" applyAlignment="1">
      <alignment wrapText="1"/>
    </xf>
    <xf numFmtId="0" fontId="3" fillId="0" borderId="1" xfId="0" applyFont="1" applyFill="1" applyBorder="1" applyAlignment="1">
      <alignment horizontal="left" vertical="distributed" wrapText="1"/>
    </xf>
    <xf numFmtId="0" fontId="8" fillId="0" borderId="1" xfId="1" applyNumberFormat="1" applyFont="1" applyFill="1" applyBorder="1" applyAlignment="1" applyProtection="1">
      <alignment horizontal="left" vertical="top" wrapText="1"/>
      <protection hidden="1"/>
    </xf>
    <xf numFmtId="0" fontId="8" fillId="0" borderId="1" xfId="0" applyFont="1" applyFill="1" applyBorder="1" applyAlignment="1">
      <alignment wrapText="1"/>
    </xf>
    <xf numFmtId="0" fontId="3" fillId="0" borderId="1" xfId="0" applyFont="1" applyFill="1" applyBorder="1"/>
    <xf numFmtId="0" fontId="8" fillId="0" borderId="1" xfId="0" applyFont="1" applyFill="1" applyBorder="1" applyAlignment="1">
      <alignment horizontal="justify"/>
    </xf>
    <xf numFmtId="0" fontId="3" fillId="0" borderId="1" xfId="0" applyFont="1" applyFill="1" applyBorder="1" applyAlignment="1">
      <alignment horizontal="justify"/>
    </xf>
    <xf numFmtId="0" fontId="3" fillId="0" borderId="7" xfId="0" applyFont="1" applyFill="1" applyBorder="1" applyAlignment="1">
      <alignment horizontal="left" vertical="top" wrapText="1"/>
    </xf>
    <xf numFmtId="0" fontId="12" fillId="0" borderId="1" xfId="0" applyFont="1" applyFill="1" applyBorder="1" applyAlignment="1">
      <alignment wrapText="1"/>
    </xf>
    <xf numFmtId="0" fontId="3" fillId="0" borderId="1" xfId="0" applyFont="1" applyFill="1" applyBorder="1" applyAlignment="1">
      <alignment horizontal="left" vertical="top" wrapText="1"/>
    </xf>
    <xf numFmtId="0" fontId="3" fillId="0" borderId="0" xfId="1" applyFont="1" applyFill="1" applyAlignment="1" applyProtection="1">
      <alignment horizontal="right"/>
      <protection hidden="1"/>
    </xf>
    <xf numFmtId="0" fontId="6" fillId="0" borderId="0" xfId="1" applyFont="1" applyFill="1" applyAlignment="1" applyProtection="1">
      <alignment horizontal="right"/>
      <protection hidden="1"/>
    </xf>
    <xf numFmtId="49" fontId="3" fillId="0" borderId="1" xfId="0" applyNumberFormat="1" applyFont="1" applyFill="1" applyBorder="1" applyAlignment="1">
      <alignment horizontal="center" vertical="center"/>
    </xf>
    <xf numFmtId="3" fontId="3" fillId="0" borderId="1" xfId="0" applyNumberFormat="1" applyFont="1" applyFill="1" applyBorder="1" applyAlignment="1">
      <alignment horizontal="center"/>
    </xf>
    <xf numFmtId="0" fontId="3" fillId="0" borderId="1" xfId="1" applyNumberFormat="1" applyFont="1" applyFill="1" applyBorder="1" applyAlignment="1" applyProtection="1">
      <alignment horizontal="left" vertical="center"/>
      <protection hidden="1"/>
    </xf>
    <xf numFmtId="49" fontId="3" fillId="0" borderId="1" xfId="1" applyNumberFormat="1" applyFont="1" applyFill="1" applyBorder="1" applyAlignment="1" applyProtection="1">
      <alignment horizontal="center" vertical="center"/>
      <protection hidden="1"/>
    </xf>
    <xf numFmtId="0" fontId="3" fillId="0" borderId="1" xfId="0" applyFont="1" applyFill="1" applyBorder="1" applyAlignment="1">
      <alignment horizontal="center"/>
    </xf>
    <xf numFmtId="49" fontId="3" fillId="0" borderId="1" xfId="0" applyNumberFormat="1" applyFont="1" applyFill="1" applyBorder="1" applyAlignment="1">
      <alignment horizontal="center"/>
    </xf>
    <xf numFmtId="3" fontId="8" fillId="0" borderId="1" xfId="1" applyNumberFormat="1" applyFont="1" applyFill="1" applyBorder="1" applyAlignment="1" applyProtection="1">
      <alignment horizontal="left"/>
      <protection hidden="1"/>
    </xf>
    <xf numFmtId="49" fontId="8" fillId="0" borderId="1" xfId="0" applyNumberFormat="1" applyFont="1" applyFill="1" applyBorder="1" applyAlignment="1">
      <alignment horizontal="center"/>
    </xf>
    <xf numFmtId="0" fontId="9" fillId="0" borderId="1" xfId="1" applyFont="1" applyFill="1" applyBorder="1" applyAlignment="1">
      <alignment horizontal="left"/>
    </xf>
    <xf numFmtId="0" fontId="9" fillId="0" borderId="1" xfId="1" applyFont="1" applyFill="1" applyBorder="1" applyAlignment="1"/>
    <xf numFmtId="0" fontId="2" fillId="0" borderId="0" xfId="1" applyFill="1" applyAlignment="1">
      <alignment horizontal="left"/>
    </xf>
    <xf numFmtId="0" fontId="6" fillId="0" borderId="1" xfId="1" applyNumberFormat="1" applyFont="1" applyFill="1" applyBorder="1" applyAlignment="1" applyProtection="1">
      <alignment horizontal="center" vertical="center" wrapText="1"/>
      <protection hidden="1"/>
    </xf>
    <xf numFmtId="0" fontId="6" fillId="0" borderId="1" xfId="1" applyNumberFormat="1" applyFont="1" applyFill="1" applyBorder="1" applyAlignment="1" applyProtection="1">
      <alignment horizontal="left" vertical="center" wrapText="1"/>
      <protection hidden="1"/>
    </xf>
    <xf numFmtId="0" fontId="5" fillId="0" borderId="0" xfId="1" applyFont="1" applyFill="1" applyProtection="1">
      <protection hidden="1"/>
    </xf>
    <xf numFmtId="0" fontId="7" fillId="0" borderId="0" xfId="1" applyFont="1" applyFill="1" applyProtection="1">
      <protection hidden="1"/>
    </xf>
    <xf numFmtId="0" fontId="8" fillId="0" borderId="1" xfId="1" applyNumberFormat="1" applyFont="1" applyFill="1" applyBorder="1" applyAlignment="1" applyProtection="1">
      <alignment horizontal="left" wrapText="1"/>
      <protection hidden="1"/>
    </xf>
    <xf numFmtId="0" fontId="8" fillId="0" borderId="1" xfId="0" applyFont="1" applyFill="1" applyBorder="1" applyAlignment="1">
      <alignment horizontal="justify" wrapText="1"/>
    </xf>
    <xf numFmtId="0" fontId="3" fillId="0" borderId="1" xfId="0" applyFont="1" applyFill="1" applyBorder="1" applyAlignment="1">
      <alignment horizontal="justify" wrapText="1"/>
    </xf>
    <xf numFmtId="0" fontId="8" fillId="0" borderId="1" xfId="0" applyFont="1" applyFill="1" applyBorder="1" applyAlignment="1">
      <alignment horizontal="left" vertical="top" wrapText="1"/>
    </xf>
    <xf numFmtId="0" fontId="8" fillId="0" borderId="1" xfId="0" applyFont="1" applyFill="1" applyBorder="1" applyAlignment="1">
      <alignment horizontal="justify" vertical="top" wrapText="1"/>
    </xf>
    <xf numFmtId="0" fontId="3" fillId="0" borderId="1" xfId="0" applyFont="1" applyFill="1" applyBorder="1" applyAlignment="1">
      <alignment horizontal="justify" vertical="top" wrapText="1"/>
    </xf>
    <xf numFmtId="0" fontId="8" fillId="0" borderId="1" xfId="0" applyFont="1" applyFill="1" applyBorder="1" applyAlignment="1">
      <alignment horizontal="left" wrapText="1"/>
    </xf>
    <xf numFmtId="0" fontId="12" fillId="0" borderId="7" xfId="0" applyFont="1" applyFill="1" applyBorder="1" applyAlignment="1">
      <alignment vertical="top" wrapText="1"/>
    </xf>
    <xf numFmtId="0" fontId="3" fillId="0" borderId="1" xfId="0" applyNumberFormat="1" applyFont="1" applyFill="1" applyBorder="1" applyAlignment="1">
      <alignment horizontal="left" vertical="top" wrapText="1"/>
    </xf>
    <xf numFmtId="0" fontId="8" fillId="0" borderId="4" xfId="0" applyFont="1" applyFill="1" applyBorder="1" applyAlignment="1">
      <alignment wrapText="1"/>
    </xf>
    <xf numFmtId="0" fontId="3" fillId="0" borderId="1" xfId="0" applyFont="1" applyFill="1" applyBorder="1" applyAlignment="1">
      <alignment horizontal="left" wrapText="1"/>
    </xf>
    <xf numFmtId="49" fontId="3" fillId="0" borderId="4" xfId="0" applyNumberFormat="1" applyFont="1" applyFill="1" applyBorder="1" applyAlignment="1">
      <alignment wrapText="1"/>
    </xf>
    <xf numFmtId="0" fontId="3" fillId="0" borderId="1" xfId="3" applyNumberFormat="1" applyFont="1" applyFill="1" applyBorder="1" applyAlignment="1" applyProtection="1">
      <alignment horizontal="left" vertical="top" wrapText="1"/>
      <protection hidden="1"/>
    </xf>
    <xf numFmtId="165" fontId="3" fillId="0" borderId="1" xfId="0" applyNumberFormat="1" applyFont="1" applyFill="1" applyBorder="1" applyAlignment="1">
      <alignment wrapText="1"/>
    </xf>
    <xf numFmtId="0" fontId="3" fillId="0" borderId="1" xfId="0" applyNumberFormat="1" applyFont="1" applyFill="1" applyBorder="1" applyAlignment="1">
      <alignment horizontal="left" vertical="center" wrapText="1"/>
    </xf>
    <xf numFmtId="0" fontId="8" fillId="0" borderId="1" xfId="0" applyFont="1" applyFill="1" applyBorder="1" applyAlignment="1">
      <alignment vertical="top" wrapText="1"/>
    </xf>
    <xf numFmtId="0" fontId="3" fillId="0" borderId="1" xfId="0" applyNumberFormat="1" applyFont="1" applyFill="1" applyBorder="1" applyAlignment="1">
      <alignment wrapText="1"/>
    </xf>
    <xf numFmtId="0" fontId="12" fillId="0" borderId="0" xfId="0" applyFont="1" applyFill="1"/>
    <xf numFmtId="0" fontId="13" fillId="0" borderId="0" xfId="0" applyFont="1" applyFill="1" applyAlignment="1">
      <alignment horizontal="justify"/>
    </xf>
    <xf numFmtId="0" fontId="8" fillId="0" borderId="0" xfId="1" applyNumberFormat="1" applyFont="1" applyFill="1" applyBorder="1" applyAlignment="1" applyProtection="1">
      <alignment horizontal="justify" vertical="top" wrapText="1"/>
      <protection hidden="1"/>
    </xf>
    <xf numFmtId="0" fontId="8" fillId="0" borderId="4" xfId="0" applyFont="1" applyFill="1" applyBorder="1" applyAlignment="1">
      <alignment horizontal="justify" vertical="top" wrapText="1"/>
    </xf>
    <xf numFmtId="0" fontId="3" fillId="0" borderId="4" xfId="0" applyFont="1" applyFill="1" applyBorder="1" applyAlignment="1">
      <alignment horizontal="justify" vertical="top" wrapText="1"/>
    </xf>
    <xf numFmtId="49" fontId="3" fillId="0" borderId="1" xfId="3" applyNumberFormat="1" applyFont="1" applyFill="1" applyBorder="1" applyAlignment="1" applyProtection="1">
      <alignment horizontal="left" vertical="top" wrapText="1"/>
      <protection hidden="1"/>
    </xf>
    <xf numFmtId="0" fontId="3" fillId="0" borderId="7" xfId="1" applyNumberFormat="1" applyFont="1" applyFill="1" applyBorder="1" applyAlignment="1" applyProtection="1">
      <alignment horizontal="justify" vertical="top" wrapText="1"/>
      <protection hidden="1"/>
    </xf>
    <xf numFmtId="0" fontId="3" fillId="0" borderId="1" xfId="0" applyFont="1" applyFill="1" applyBorder="1" applyAlignment="1">
      <alignment horizontal="justify" vertical="center"/>
    </xf>
    <xf numFmtId="0" fontId="3" fillId="0" borderId="1" xfId="0" applyFont="1" applyFill="1" applyBorder="1" applyAlignment="1">
      <alignment horizontal="left"/>
    </xf>
    <xf numFmtId="0" fontId="8" fillId="0" borderId="1" xfId="1" applyNumberFormat="1" applyFont="1" applyFill="1" applyBorder="1" applyAlignment="1" applyProtection="1">
      <alignment vertical="top"/>
      <protection hidden="1"/>
    </xf>
    <xf numFmtId="0" fontId="12" fillId="0" borderId="0" xfId="0" applyFont="1" applyAlignment="1">
      <alignment wrapText="1"/>
    </xf>
    <xf numFmtId="0" fontId="3" fillId="2" borderId="1" xfId="0" applyFont="1" applyFill="1" applyBorder="1" applyAlignment="1">
      <alignment horizontal="justify" vertical="top" wrapText="1"/>
    </xf>
    <xf numFmtId="0" fontId="3" fillId="2" borderId="1" xfId="0" applyFont="1" applyFill="1" applyBorder="1" applyAlignment="1">
      <alignment wrapText="1"/>
    </xf>
    <xf numFmtId="0" fontId="3" fillId="2" borderId="7" xfId="1" applyNumberFormat="1" applyFont="1" applyFill="1" applyBorder="1" applyAlignment="1" applyProtection="1">
      <alignment horizontal="justify" vertical="top" wrapText="1"/>
      <protection hidden="1"/>
    </xf>
    <xf numFmtId="49" fontId="3" fillId="2" borderId="1" xfId="0" applyNumberFormat="1" applyFont="1" applyFill="1" applyBorder="1" applyAlignment="1">
      <alignment wrapText="1"/>
    </xf>
    <xf numFmtId="0" fontId="8" fillId="2" borderId="1" xfId="0" applyFont="1" applyFill="1" applyBorder="1" applyAlignment="1">
      <alignment wrapText="1"/>
    </xf>
    <xf numFmtId="49" fontId="8" fillId="2" borderId="1" xfId="0" applyNumberFormat="1" applyFont="1" applyFill="1" applyBorder="1" applyAlignment="1">
      <alignment wrapText="1"/>
    </xf>
    <xf numFmtId="0" fontId="3" fillId="2" borderId="4" xfId="0" applyFont="1" applyFill="1" applyBorder="1" applyAlignment="1">
      <alignment wrapText="1"/>
    </xf>
    <xf numFmtId="0" fontId="8" fillId="2" borderId="4" xfId="0" applyFont="1" applyFill="1" applyBorder="1" applyAlignment="1">
      <alignment wrapText="1"/>
    </xf>
    <xf numFmtId="49" fontId="12" fillId="2" borderId="0" xfId="0" applyNumberFormat="1" applyFont="1" applyFill="1" applyAlignment="1">
      <alignment wrapText="1"/>
    </xf>
    <xf numFmtId="0" fontId="3" fillId="3" borderId="1" xfId="1" applyNumberFormat="1" applyFont="1" applyFill="1" applyBorder="1" applyAlignment="1" applyProtection="1">
      <alignment horizontal="left"/>
      <protection hidden="1"/>
    </xf>
    <xf numFmtId="0" fontId="3" fillId="2" borderId="4" xfId="0" applyFont="1" applyFill="1" applyBorder="1" applyAlignment="1">
      <alignment horizontal="left" vertical="distributed" wrapText="1"/>
    </xf>
    <xf numFmtId="0" fontId="3" fillId="2" borderId="1" xfId="0" applyFont="1" applyFill="1" applyBorder="1" applyAlignment="1">
      <alignment horizontal="justify" wrapText="1"/>
    </xf>
    <xf numFmtId="0" fontId="3" fillId="2" borderId="1" xfId="1" applyNumberFormat="1" applyFont="1" applyFill="1" applyBorder="1" applyAlignment="1" applyProtection="1">
      <alignment horizontal="justify" vertical="top" wrapText="1"/>
      <protection hidden="1"/>
    </xf>
    <xf numFmtId="0" fontId="8" fillId="3" borderId="1" xfId="1" applyNumberFormat="1" applyFont="1" applyFill="1" applyBorder="1" applyAlignment="1" applyProtection="1">
      <alignment horizontal="left"/>
      <protection hidden="1"/>
    </xf>
    <xf numFmtId="0" fontId="8" fillId="2" borderId="6" xfId="0" applyFont="1" applyFill="1" applyBorder="1" applyAlignment="1">
      <alignment wrapText="1"/>
    </xf>
    <xf numFmtId="0" fontId="3" fillId="2" borderId="0" xfId="0" applyFont="1" applyFill="1" applyBorder="1" applyAlignment="1">
      <alignment wrapText="1"/>
    </xf>
    <xf numFmtId="0" fontId="3" fillId="2" borderId="1" xfId="3" applyNumberFormat="1" applyFont="1" applyFill="1" applyBorder="1" applyAlignment="1" applyProtection="1">
      <alignment horizontal="left" vertical="top" wrapText="1"/>
      <protection hidden="1"/>
    </xf>
    <xf numFmtId="49" fontId="12" fillId="0" borderId="0" xfId="0" applyNumberFormat="1" applyFont="1" applyAlignment="1">
      <alignment wrapText="1"/>
    </xf>
    <xf numFmtId="49" fontId="3" fillId="2" borderId="4" xfId="0" applyNumberFormat="1" applyFont="1" applyFill="1" applyBorder="1" applyAlignment="1">
      <alignment wrapText="1"/>
    </xf>
    <xf numFmtId="0" fontId="2" fillId="0" borderId="0" xfId="1" applyFill="1" applyBorder="1"/>
    <xf numFmtId="166" fontId="14" fillId="0" borderId="0" xfId="1" applyNumberFormat="1" applyFont="1" applyFill="1" applyBorder="1" applyAlignment="1" applyProtection="1">
      <alignment horizontal="left" vertical="top"/>
      <protection hidden="1"/>
    </xf>
    <xf numFmtId="0" fontId="3" fillId="0" borderId="6" xfId="1" applyNumberFormat="1" applyFont="1" applyFill="1" applyBorder="1" applyAlignment="1" applyProtection="1">
      <alignment horizontal="justify" vertical="top" wrapText="1"/>
      <protection hidden="1"/>
    </xf>
    <xf numFmtId="49" fontId="12" fillId="2" borderId="1" xfId="0" applyNumberFormat="1" applyFont="1" applyFill="1" applyBorder="1" applyAlignment="1">
      <alignment wrapText="1"/>
    </xf>
    <xf numFmtId="0" fontId="3" fillId="2" borderId="6" xfId="1" applyNumberFormat="1" applyFont="1" applyFill="1" applyBorder="1" applyAlignment="1" applyProtection="1">
      <alignment horizontal="justify" vertical="top" wrapText="1"/>
      <protection hidden="1"/>
    </xf>
    <xf numFmtId="164" fontId="14" fillId="0" borderId="6" xfId="4" applyFont="1" applyFill="1" applyBorder="1" applyAlignment="1">
      <alignment horizontal="right"/>
    </xf>
    <xf numFmtId="164" fontId="14" fillId="0" borderId="1" xfId="4" applyFont="1" applyFill="1" applyBorder="1" applyAlignment="1">
      <alignment horizontal="right"/>
    </xf>
    <xf numFmtId="0" fontId="2" fillId="0" borderId="0" xfId="1" applyFont="1" applyFill="1"/>
    <xf numFmtId="164" fontId="14" fillId="0" borderId="1" xfId="4" applyFont="1" applyFill="1" applyBorder="1" applyAlignment="1" applyProtection="1">
      <alignment horizontal="right"/>
      <protection hidden="1"/>
    </xf>
    <xf numFmtId="164" fontId="14" fillId="0" borderId="0" xfId="4" applyFont="1" applyFill="1" applyAlignment="1">
      <alignment horizontal="center"/>
    </xf>
    <xf numFmtId="164" fontId="14" fillId="0" borderId="0" xfId="4" applyFont="1" applyFill="1" applyAlignment="1" applyProtection="1">
      <alignment horizontal="center"/>
      <protection hidden="1"/>
    </xf>
    <xf numFmtId="0" fontId="14" fillId="0" borderId="1" xfId="4" applyNumberFormat="1" applyFont="1" applyFill="1" applyBorder="1" applyAlignment="1" applyProtection="1">
      <alignment horizontal="center" wrapText="1"/>
      <protection hidden="1"/>
    </xf>
    <xf numFmtId="164" fontId="15" fillId="0" borderId="1" xfId="4" applyFont="1" applyFill="1" applyBorder="1" applyAlignment="1" applyProtection="1">
      <alignment horizontal="right"/>
      <protection hidden="1"/>
    </xf>
    <xf numFmtId="164" fontId="15" fillId="0" borderId="1" xfId="4" applyFont="1" applyFill="1" applyBorder="1" applyAlignment="1">
      <alignment horizontal="right"/>
    </xf>
    <xf numFmtId="4" fontId="3" fillId="0" borderId="1" xfId="0" applyNumberFormat="1" applyFont="1" applyFill="1" applyBorder="1" applyAlignment="1">
      <alignment horizontal="right"/>
    </xf>
    <xf numFmtId="164" fontId="14" fillId="0" borderId="6" xfId="4" applyFont="1" applyFill="1" applyBorder="1" applyAlignment="1">
      <alignment horizontal="right" vertical="center"/>
    </xf>
    <xf numFmtId="164" fontId="14" fillId="0" borderId="1" xfId="4" applyFont="1" applyFill="1" applyBorder="1" applyAlignment="1">
      <alignment horizontal="right" vertical="center"/>
    </xf>
    <xf numFmtId="164" fontId="15" fillId="0" borderId="1" xfId="4" applyFont="1" applyFill="1" applyBorder="1" applyAlignment="1"/>
    <xf numFmtId="2" fontId="8" fillId="0" borderId="1" xfId="0" applyNumberFormat="1" applyFont="1" applyFill="1" applyBorder="1" applyAlignment="1">
      <alignment horizontal="right"/>
    </xf>
    <xf numFmtId="2" fontId="3" fillId="0" borderId="1" xfId="0" applyNumberFormat="1" applyFont="1" applyFill="1" applyBorder="1" applyAlignment="1">
      <alignment horizontal="right"/>
    </xf>
    <xf numFmtId="164" fontId="15" fillId="0" borderId="6" xfId="4" applyFont="1" applyFill="1" applyBorder="1" applyAlignment="1">
      <alignment horizontal="right"/>
    </xf>
    <xf numFmtId="2" fontId="15" fillId="0" borderId="1" xfId="0" applyNumberFormat="1" applyFont="1" applyFill="1" applyBorder="1" applyAlignment="1">
      <alignment horizontal="right"/>
    </xf>
    <xf numFmtId="2" fontId="14" fillId="0" borderId="1" xfId="0" applyNumberFormat="1" applyFont="1" applyFill="1" applyBorder="1" applyAlignment="1">
      <alignment horizontal="right"/>
    </xf>
    <xf numFmtId="164" fontId="8" fillId="0" borderId="1" xfId="4" applyFont="1" applyFill="1" applyBorder="1" applyAlignment="1">
      <alignment horizontal="right"/>
    </xf>
    <xf numFmtId="164" fontId="3" fillId="0" borderId="1" xfId="4" applyFont="1" applyFill="1" applyBorder="1" applyAlignment="1">
      <alignment horizontal="right"/>
    </xf>
    <xf numFmtId="4" fontId="14" fillId="0" borderId="6" xfId="0" applyNumberFormat="1" applyFont="1" applyFill="1" applyBorder="1" applyAlignment="1">
      <alignment horizontal="center" vertical="center"/>
    </xf>
    <xf numFmtId="167" fontId="14" fillId="0" borderId="6" xfId="4" applyNumberFormat="1" applyFont="1" applyFill="1" applyBorder="1" applyAlignment="1">
      <alignment horizontal="center" vertical="center"/>
    </xf>
    <xf numFmtId="4" fontId="14" fillId="0" borderId="6" xfId="0" applyNumberFormat="1" applyFont="1" applyFill="1" applyBorder="1" applyAlignment="1">
      <alignment horizontal="right"/>
    </xf>
    <xf numFmtId="164" fontId="14" fillId="0" borderId="6" xfId="4" applyFont="1" applyFill="1" applyBorder="1" applyAlignment="1">
      <alignment vertical="center"/>
    </xf>
    <xf numFmtId="164" fontId="14" fillId="0" borderId="1" xfId="4" applyFont="1" applyFill="1" applyBorder="1" applyAlignment="1" applyProtection="1">
      <protection hidden="1"/>
    </xf>
    <xf numFmtId="164" fontId="14" fillId="0" borderId="6" xfId="4" applyFont="1" applyFill="1" applyBorder="1" applyAlignment="1"/>
    <xf numFmtId="164" fontId="14" fillId="0" borderId="0" xfId="4" applyFont="1" applyFill="1" applyBorder="1" applyAlignment="1" applyProtection="1">
      <alignment horizontal="center"/>
      <protection hidden="1"/>
    </xf>
    <xf numFmtId="4" fontId="14" fillId="2" borderId="6" xfId="0" applyNumberFormat="1" applyFont="1" applyFill="1" applyBorder="1" applyAlignment="1">
      <alignment horizontal="center" vertical="center"/>
    </xf>
    <xf numFmtId="4" fontId="14" fillId="2" borderId="6" xfId="0" applyNumberFormat="1" applyFont="1" applyFill="1" applyBorder="1" applyAlignment="1">
      <alignment horizontal="right" vertical="center"/>
    </xf>
    <xf numFmtId="0" fontId="2" fillId="2" borderId="0" xfId="1" applyFill="1"/>
    <xf numFmtId="0" fontId="3" fillId="2" borderId="8" xfId="0" applyFont="1" applyFill="1" applyBorder="1" applyAlignment="1">
      <alignment horizontal="left" vertical="top" wrapText="1"/>
    </xf>
    <xf numFmtId="0" fontId="3" fillId="2" borderId="1" xfId="0" applyFont="1" applyFill="1" applyBorder="1" applyAlignment="1">
      <alignment horizontal="left" vertical="distributed" wrapText="1"/>
    </xf>
    <xf numFmtId="0" fontId="6" fillId="0" borderId="1" xfId="1" applyNumberFormat="1" applyFont="1" applyFill="1" applyBorder="1" applyAlignment="1" applyProtection="1">
      <alignment horizontal="center" vertical="center" wrapText="1"/>
      <protection hidden="1"/>
    </xf>
    <xf numFmtId="0" fontId="3" fillId="0" borderId="0" xfId="0" applyFont="1" applyFill="1" applyAlignment="1">
      <alignment horizontal="left" vertical="center" wrapText="1"/>
    </xf>
    <xf numFmtId="0" fontId="3" fillId="2" borderId="0" xfId="2" applyNumberFormat="1" applyFont="1" applyFill="1" applyAlignment="1" applyProtection="1">
      <alignment horizontal="left" vertical="center"/>
      <protection hidden="1"/>
    </xf>
    <xf numFmtId="0" fontId="6" fillId="0" borderId="1" xfId="1" applyNumberFormat="1" applyFont="1" applyFill="1" applyBorder="1" applyAlignment="1" applyProtection="1">
      <alignment horizontal="left" vertical="center" wrapText="1"/>
      <protection hidden="1"/>
    </xf>
    <xf numFmtId="164" fontId="14" fillId="0" borderId="2" xfId="4" applyFont="1" applyFill="1" applyBorder="1" applyAlignment="1" applyProtection="1">
      <alignment horizontal="center" wrapText="1"/>
      <protection hidden="1"/>
    </xf>
    <xf numFmtId="164" fontId="14" fillId="0" borderId="3" xfId="4" applyFont="1" applyFill="1" applyBorder="1" applyAlignment="1" applyProtection="1">
      <alignment horizontal="center" wrapText="1"/>
      <protection hidden="1"/>
    </xf>
    <xf numFmtId="0" fontId="6" fillId="0" borderId="0" xfId="0" applyFont="1" applyFill="1" applyAlignment="1">
      <alignment horizontal="left" vertical="center" wrapText="1"/>
    </xf>
    <xf numFmtId="0" fontId="3" fillId="0" borderId="0" xfId="1" applyNumberFormat="1" applyFont="1" applyFill="1" applyAlignment="1" applyProtection="1">
      <alignment horizontal="center" vertical="center" wrapText="1"/>
      <protection hidden="1"/>
    </xf>
    <xf numFmtId="0" fontId="3" fillId="0" borderId="0" xfId="0" applyFont="1" applyFill="1" applyAlignment="1">
      <alignment horizontal="left" vertical="center"/>
    </xf>
    <xf numFmtId="0" fontId="6" fillId="0" borderId="0" xfId="0" applyFont="1" applyFill="1" applyAlignment="1">
      <alignment horizontal="left" vertical="center"/>
    </xf>
    <xf numFmtId="0" fontId="3" fillId="0" borderId="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3" fillId="0" borderId="0" xfId="0" applyFont="1" applyFill="1" applyAlignment="1">
      <alignment horizontal="right" vertical="center" wrapText="1"/>
    </xf>
    <xf numFmtId="0" fontId="3" fillId="0" borderId="0" xfId="0" applyFont="1" applyFill="1" applyAlignment="1">
      <alignment horizontal="center" vertical="center" wrapText="1"/>
    </xf>
    <xf numFmtId="0" fontId="3" fillId="0" borderId="0" xfId="0" applyFont="1" applyFill="1" applyAlignment="1">
      <alignment horizontal="center" vertical="center" wrapText="1"/>
    </xf>
    <xf numFmtId="0" fontId="3" fillId="0" borderId="0" xfId="0" applyFont="1" applyFill="1" applyAlignment="1">
      <alignment vertical="center" wrapText="1"/>
    </xf>
  </cellXfs>
  <cellStyles count="5">
    <cellStyle name="Обычный" xfId="0" builtinId="0"/>
    <cellStyle name="Обычный_tmp" xfId="1"/>
    <cellStyle name="Обычный_Tmp1" xfId="3"/>
    <cellStyle name="Процентный" xfId="2"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ДДДДД">
      <a:majorFont>
        <a:latin typeface="ЗАГЛАВНАЯ"/>
        <a:ea typeface=""/>
        <a:cs typeface=""/>
      </a:majorFont>
      <a:minorFont>
        <a:latin typeface="ЗАГЛАВНАЯ"/>
        <a:ea typeface=""/>
        <a:cs typeface=""/>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80"/>
  <sheetViews>
    <sheetView tabSelected="1" topLeftCell="A70" zoomScaleNormal="100" zoomScaleSheetLayoutView="84" workbookViewId="0">
      <selection activeCell="F14" sqref="F14"/>
    </sheetView>
  </sheetViews>
  <sheetFormatPr defaultColWidth="9.42578125" defaultRowHeight="15.75" x14ac:dyDescent="0.25"/>
  <cols>
    <col min="1" max="1" width="93.5703125" style="10" customWidth="1"/>
    <col min="2" max="2" width="17.42578125" style="42" customWidth="1"/>
    <col min="3" max="3" width="8.42578125" style="10" customWidth="1"/>
    <col min="4" max="4" width="17.85546875" style="103" customWidth="1"/>
    <col min="5" max="5" width="9.42578125" style="128"/>
    <col min="6" max="6" width="24.5703125" style="10" customWidth="1"/>
    <col min="7" max="16384" width="9.42578125" style="10"/>
  </cols>
  <sheetData>
    <row r="1" spans="1:4" ht="18.75" x14ac:dyDescent="0.2">
      <c r="A1" s="133" t="s">
        <v>466</v>
      </c>
      <c r="B1" s="133"/>
      <c r="C1" s="133"/>
      <c r="D1" s="133"/>
    </row>
    <row r="2" spans="1:4" ht="18.75" x14ac:dyDescent="0.2">
      <c r="A2" s="132" t="s">
        <v>244</v>
      </c>
      <c r="B2" s="137"/>
      <c r="C2" s="137"/>
      <c r="D2" s="137"/>
    </row>
    <row r="3" spans="1:4" ht="18.75" x14ac:dyDescent="0.2">
      <c r="A3" s="132" t="s">
        <v>243</v>
      </c>
      <c r="B3" s="137"/>
      <c r="C3" s="137"/>
      <c r="D3" s="137"/>
    </row>
    <row r="4" spans="1:4" ht="18.75" x14ac:dyDescent="0.2">
      <c r="A4" s="141" t="s">
        <v>569</v>
      </c>
      <c r="B4" s="142"/>
      <c r="C4" s="142"/>
      <c r="D4" s="142"/>
    </row>
    <row r="5" spans="1:4" ht="18.75" x14ac:dyDescent="0.2">
      <c r="A5" s="139" t="s">
        <v>245</v>
      </c>
      <c r="B5" s="140"/>
      <c r="C5" s="140"/>
      <c r="D5" s="140"/>
    </row>
    <row r="6" spans="1:4" ht="18.75" x14ac:dyDescent="0.2">
      <c r="A6" s="139" t="s">
        <v>469</v>
      </c>
      <c r="B6" s="140"/>
      <c r="C6" s="140"/>
      <c r="D6" s="140"/>
    </row>
    <row r="7" spans="1:4" ht="18.75" x14ac:dyDescent="0.2">
      <c r="A7" s="132" t="s">
        <v>467</v>
      </c>
      <c r="B7" s="137"/>
      <c r="C7" s="137"/>
      <c r="D7" s="137"/>
    </row>
    <row r="8" spans="1:4" ht="18.75" x14ac:dyDescent="0.2">
      <c r="A8" s="143" t="s">
        <v>570</v>
      </c>
      <c r="B8" s="143"/>
      <c r="C8" s="143"/>
      <c r="D8" s="143"/>
    </row>
    <row r="9" spans="1:4" s="146" customFormat="1" ht="18.75" x14ac:dyDescent="0.2">
      <c r="B9" s="144" t="s">
        <v>571</v>
      </c>
      <c r="C9" s="144"/>
      <c r="D9" s="144"/>
    </row>
    <row r="10" spans="1:4" s="146" customFormat="1" ht="18.75" x14ac:dyDescent="0.2">
      <c r="A10" s="146" t="s">
        <v>572</v>
      </c>
      <c r="B10" s="144" t="s">
        <v>573</v>
      </c>
      <c r="C10" s="144"/>
      <c r="D10" s="144"/>
    </row>
    <row r="11" spans="1:4" ht="18.75" x14ac:dyDescent="0.2">
      <c r="A11" s="146"/>
      <c r="B11" s="144" t="s">
        <v>574</v>
      </c>
      <c r="C11" s="144"/>
      <c r="D11" s="144"/>
    </row>
    <row r="12" spans="1:4" ht="18.75" x14ac:dyDescent="0.2">
      <c r="A12" s="146"/>
      <c r="B12" s="145"/>
      <c r="C12" s="145"/>
      <c r="D12" s="145"/>
    </row>
    <row r="13" spans="1:4" ht="18.75" x14ac:dyDescent="0.3">
      <c r="A13" s="1" t="s">
        <v>30</v>
      </c>
      <c r="B13" s="5"/>
      <c r="C13" s="1"/>
    </row>
    <row r="14" spans="1:4" ht="49.5" customHeight="1" x14ac:dyDescent="0.2">
      <c r="A14" s="138" t="s">
        <v>468</v>
      </c>
      <c r="B14" s="138"/>
      <c r="C14" s="138"/>
      <c r="D14" s="138"/>
    </row>
    <row r="15" spans="1:4" ht="18.75" x14ac:dyDescent="0.3">
      <c r="A15" s="45"/>
      <c r="B15" s="6"/>
      <c r="C15" s="30"/>
      <c r="D15" s="104"/>
    </row>
    <row r="16" spans="1:4" ht="18.75" x14ac:dyDescent="0.3">
      <c r="A16" s="46"/>
      <c r="B16" s="7"/>
      <c r="C16" s="31"/>
      <c r="D16" s="104"/>
    </row>
    <row r="17" spans="1:4" ht="12.75" x14ac:dyDescent="0.2">
      <c r="A17" s="131" t="s">
        <v>2</v>
      </c>
      <c r="B17" s="134" t="s">
        <v>8</v>
      </c>
      <c r="C17" s="131" t="s">
        <v>1</v>
      </c>
      <c r="D17" s="135" t="s">
        <v>15</v>
      </c>
    </row>
    <row r="18" spans="1:4" ht="12.75" x14ac:dyDescent="0.2">
      <c r="A18" s="131"/>
      <c r="B18" s="134"/>
      <c r="C18" s="131"/>
      <c r="D18" s="136"/>
    </row>
    <row r="19" spans="1:4" ht="18.75" x14ac:dyDescent="0.25">
      <c r="A19" s="43">
        <v>1</v>
      </c>
      <c r="B19" s="44">
        <v>2</v>
      </c>
      <c r="C19" s="43">
        <v>3</v>
      </c>
      <c r="D19" s="105">
        <v>4</v>
      </c>
    </row>
    <row r="20" spans="1:4" ht="75" x14ac:dyDescent="0.3">
      <c r="A20" s="22" t="s">
        <v>322</v>
      </c>
      <c r="B20" s="17" t="s">
        <v>36</v>
      </c>
      <c r="C20" s="2" t="s">
        <v>405</v>
      </c>
      <c r="D20" s="106">
        <f>D21</f>
        <v>110</v>
      </c>
    </row>
    <row r="21" spans="1:4" ht="53.45" customHeight="1" x14ac:dyDescent="0.3">
      <c r="A21" s="18" t="s">
        <v>402</v>
      </c>
      <c r="B21" s="17" t="s">
        <v>37</v>
      </c>
      <c r="C21" s="2" t="s">
        <v>405</v>
      </c>
      <c r="D21" s="106">
        <f>D22</f>
        <v>110</v>
      </c>
    </row>
    <row r="22" spans="1:4" ht="36.6" customHeight="1" x14ac:dyDescent="0.3">
      <c r="A22" s="15" t="s">
        <v>403</v>
      </c>
      <c r="B22" s="14" t="s">
        <v>38</v>
      </c>
      <c r="C22" s="3" t="s">
        <v>405</v>
      </c>
      <c r="D22" s="102">
        <f>D23</f>
        <v>110</v>
      </c>
    </row>
    <row r="23" spans="1:4" ht="18.75" x14ac:dyDescent="0.3">
      <c r="A23" s="15" t="s">
        <v>4</v>
      </c>
      <c r="B23" s="14" t="s">
        <v>38</v>
      </c>
      <c r="C23" s="4">
        <v>200</v>
      </c>
      <c r="D23" s="100">
        <v>110</v>
      </c>
    </row>
    <row r="24" spans="1:4" ht="75" x14ac:dyDescent="0.3">
      <c r="A24" s="22" t="s">
        <v>404</v>
      </c>
      <c r="B24" s="17" t="s">
        <v>150</v>
      </c>
      <c r="C24" s="2" t="s">
        <v>405</v>
      </c>
      <c r="D24" s="107">
        <f>D25+D30+D33</f>
        <v>22116.11</v>
      </c>
    </row>
    <row r="25" spans="1:4" ht="56.25" x14ac:dyDescent="0.3">
      <c r="A25" s="23" t="s">
        <v>360</v>
      </c>
      <c r="B25" s="17" t="s">
        <v>320</v>
      </c>
      <c r="C25" s="2" t="s">
        <v>405</v>
      </c>
      <c r="D25" s="107">
        <f>D26+D28</f>
        <v>10762.869999999999</v>
      </c>
    </row>
    <row r="26" spans="1:4" ht="37.5" x14ac:dyDescent="0.3">
      <c r="A26" s="19" t="s">
        <v>235</v>
      </c>
      <c r="B26" s="14" t="s">
        <v>321</v>
      </c>
      <c r="C26" s="3" t="s">
        <v>405</v>
      </c>
      <c r="D26" s="100">
        <f>D27</f>
        <v>904.79</v>
      </c>
    </row>
    <row r="27" spans="1:4" ht="18.75" x14ac:dyDescent="0.3">
      <c r="A27" s="15" t="s">
        <v>4</v>
      </c>
      <c r="B27" s="14" t="s">
        <v>321</v>
      </c>
      <c r="C27" s="4">
        <v>200</v>
      </c>
      <c r="D27" s="100">
        <v>904.79</v>
      </c>
    </row>
    <row r="28" spans="1:4" ht="37.5" x14ac:dyDescent="0.3">
      <c r="A28" s="83" t="s">
        <v>525</v>
      </c>
      <c r="B28" s="84" t="s">
        <v>526</v>
      </c>
      <c r="C28" s="3" t="s">
        <v>405</v>
      </c>
      <c r="D28" s="108">
        <f>D29</f>
        <v>9858.08</v>
      </c>
    </row>
    <row r="29" spans="1:4" ht="37.5" x14ac:dyDescent="0.3">
      <c r="A29" s="85" t="s">
        <v>527</v>
      </c>
      <c r="B29" s="84" t="s">
        <v>526</v>
      </c>
      <c r="C29" s="4">
        <v>400</v>
      </c>
      <c r="D29" s="108">
        <v>9858.08</v>
      </c>
    </row>
    <row r="30" spans="1:4" ht="56.25" x14ac:dyDescent="0.3">
      <c r="A30" s="23" t="s">
        <v>151</v>
      </c>
      <c r="B30" s="17" t="s">
        <v>319</v>
      </c>
      <c r="C30" s="2" t="s">
        <v>405</v>
      </c>
      <c r="D30" s="107">
        <f>D31</f>
        <v>510</v>
      </c>
    </row>
    <row r="31" spans="1:4" ht="18.75" x14ac:dyDescent="0.3">
      <c r="A31" s="24" t="s">
        <v>236</v>
      </c>
      <c r="B31" s="14" t="s">
        <v>152</v>
      </c>
      <c r="C31" s="3" t="s">
        <v>405</v>
      </c>
      <c r="D31" s="100">
        <f>D32</f>
        <v>510</v>
      </c>
    </row>
    <row r="32" spans="1:4" ht="18.75" x14ac:dyDescent="0.3">
      <c r="A32" s="15" t="s">
        <v>4</v>
      </c>
      <c r="B32" s="14" t="s">
        <v>152</v>
      </c>
      <c r="C32" s="4">
        <v>200</v>
      </c>
      <c r="D32" s="100">
        <v>510</v>
      </c>
    </row>
    <row r="33" spans="1:4" ht="56.25" x14ac:dyDescent="0.3">
      <c r="A33" s="23" t="s">
        <v>153</v>
      </c>
      <c r="B33" s="17" t="s">
        <v>318</v>
      </c>
      <c r="C33" s="2" t="s">
        <v>405</v>
      </c>
      <c r="D33" s="107">
        <f>D34+D38</f>
        <v>10843.24</v>
      </c>
    </row>
    <row r="34" spans="1:4" ht="18.75" x14ac:dyDescent="0.3">
      <c r="A34" s="15" t="s">
        <v>9</v>
      </c>
      <c r="B34" s="14" t="s">
        <v>237</v>
      </c>
      <c r="C34" s="3" t="s">
        <v>405</v>
      </c>
      <c r="D34" s="100">
        <f>D35+D36+D37</f>
        <v>768.23</v>
      </c>
    </row>
    <row r="35" spans="1:4" ht="56.25" x14ac:dyDescent="0.3">
      <c r="A35" s="13" t="s">
        <v>11</v>
      </c>
      <c r="B35" s="14" t="s">
        <v>237</v>
      </c>
      <c r="C35" s="4">
        <v>100</v>
      </c>
      <c r="D35" s="100">
        <v>263.55</v>
      </c>
    </row>
    <row r="36" spans="1:4" ht="18.75" x14ac:dyDescent="0.3">
      <c r="A36" s="15" t="s">
        <v>4</v>
      </c>
      <c r="B36" s="14" t="s">
        <v>237</v>
      </c>
      <c r="C36" s="4">
        <v>200</v>
      </c>
      <c r="D36" s="100">
        <v>502.98</v>
      </c>
    </row>
    <row r="37" spans="1:4" ht="18.75" x14ac:dyDescent="0.3">
      <c r="A37" s="15" t="s">
        <v>6</v>
      </c>
      <c r="B37" s="14" t="s">
        <v>237</v>
      </c>
      <c r="C37" s="4">
        <v>800</v>
      </c>
      <c r="D37" s="100">
        <v>1.7</v>
      </c>
    </row>
    <row r="38" spans="1:4" ht="37.5" x14ac:dyDescent="0.3">
      <c r="A38" s="15" t="s">
        <v>154</v>
      </c>
      <c r="B38" s="14" t="s">
        <v>238</v>
      </c>
      <c r="C38" s="3" t="s">
        <v>405</v>
      </c>
      <c r="D38" s="100">
        <f>D39</f>
        <v>10075.01</v>
      </c>
    </row>
    <row r="39" spans="1:4" ht="56.25" x14ac:dyDescent="0.3">
      <c r="A39" s="13" t="s">
        <v>11</v>
      </c>
      <c r="B39" s="14" t="s">
        <v>238</v>
      </c>
      <c r="C39" s="4">
        <v>100</v>
      </c>
      <c r="D39" s="100">
        <v>10075.01</v>
      </c>
    </row>
    <row r="40" spans="1:4" ht="93.75" x14ac:dyDescent="0.3">
      <c r="A40" s="22" t="s">
        <v>323</v>
      </c>
      <c r="B40" s="17" t="s">
        <v>39</v>
      </c>
      <c r="C40" s="2" t="s">
        <v>405</v>
      </c>
      <c r="D40" s="107">
        <f>D41+D46</f>
        <v>4626.7300000000005</v>
      </c>
    </row>
    <row r="41" spans="1:4" ht="56.25" x14ac:dyDescent="0.3">
      <c r="A41" s="23" t="s">
        <v>324</v>
      </c>
      <c r="B41" s="17" t="s">
        <v>40</v>
      </c>
      <c r="C41" s="2" t="s">
        <v>405</v>
      </c>
      <c r="D41" s="107">
        <f>D42</f>
        <v>4154.7300000000005</v>
      </c>
    </row>
    <row r="42" spans="1:4" ht="37.5" x14ac:dyDescent="0.3">
      <c r="A42" s="21" t="s">
        <v>147</v>
      </c>
      <c r="B42" s="14" t="s">
        <v>210</v>
      </c>
      <c r="C42" s="3" t="s">
        <v>405</v>
      </c>
      <c r="D42" s="100">
        <f>D43+D44+D45</f>
        <v>4154.7300000000005</v>
      </c>
    </row>
    <row r="43" spans="1:4" ht="56.25" x14ac:dyDescent="0.3">
      <c r="A43" s="13" t="s">
        <v>11</v>
      </c>
      <c r="B43" s="14" t="s">
        <v>210</v>
      </c>
      <c r="C43" s="4">
        <v>100</v>
      </c>
      <c r="D43" s="109">
        <v>3417.26</v>
      </c>
    </row>
    <row r="44" spans="1:4" ht="18.75" x14ac:dyDescent="0.3">
      <c r="A44" s="15" t="s">
        <v>4</v>
      </c>
      <c r="B44" s="14" t="s">
        <v>210</v>
      </c>
      <c r="C44" s="4">
        <v>200</v>
      </c>
      <c r="D44" s="109">
        <v>733.87</v>
      </c>
    </row>
    <row r="45" spans="1:4" ht="18.75" x14ac:dyDescent="0.3">
      <c r="A45" s="15" t="s">
        <v>6</v>
      </c>
      <c r="B45" s="14" t="s">
        <v>210</v>
      </c>
      <c r="C45" s="4">
        <v>800</v>
      </c>
      <c r="D45" s="99">
        <v>3.6</v>
      </c>
    </row>
    <row r="46" spans="1:4" ht="37.5" x14ac:dyDescent="0.3">
      <c r="A46" s="25" t="s">
        <v>148</v>
      </c>
      <c r="B46" s="17" t="s">
        <v>211</v>
      </c>
      <c r="C46" s="2" t="s">
        <v>405</v>
      </c>
      <c r="D46" s="107">
        <f>D49+D47</f>
        <v>472</v>
      </c>
    </row>
    <row r="47" spans="1:4" ht="56.25" x14ac:dyDescent="0.3">
      <c r="A47" s="26" t="s">
        <v>149</v>
      </c>
      <c r="B47" s="14" t="s">
        <v>377</v>
      </c>
      <c r="C47" s="3" t="s">
        <v>405</v>
      </c>
      <c r="D47" s="100">
        <f>D48</f>
        <v>462</v>
      </c>
    </row>
    <row r="48" spans="1:4" ht="18.75" x14ac:dyDescent="0.3">
      <c r="A48" s="13" t="s">
        <v>4</v>
      </c>
      <c r="B48" s="14" t="s">
        <v>377</v>
      </c>
      <c r="C48" s="4">
        <v>200</v>
      </c>
      <c r="D48" s="100">
        <v>462</v>
      </c>
    </row>
    <row r="49" spans="1:4" ht="18.75" x14ac:dyDescent="0.3">
      <c r="A49" s="15" t="s">
        <v>234</v>
      </c>
      <c r="B49" s="14" t="s">
        <v>212</v>
      </c>
      <c r="C49" s="3" t="s">
        <v>405</v>
      </c>
      <c r="D49" s="100">
        <f>D50</f>
        <v>10</v>
      </c>
    </row>
    <row r="50" spans="1:4" ht="18.75" x14ac:dyDescent="0.3">
      <c r="A50" s="15" t="s">
        <v>4</v>
      </c>
      <c r="B50" s="14" t="s">
        <v>212</v>
      </c>
      <c r="C50" s="4">
        <v>200</v>
      </c>
      <c r="D50" s="100">
        <v>10</v>
      </c>
    </row>
    <row r="51" spans="1:4" ht="93.75" x14ac:dyDescent="0.3">
      <c r="A51" s="22" t="s">
        <v>325</v>
      </c>
      <c r="B51" s="17" t="s">
        <v>41</v>
      </c>
      <c r="C51" s="2" t="s">
        <v>405</v>
      </c>
      <c r="D51" s="106">
        <f>D52+D56+D71+D80</f>
        <v>100510.59</v>
      </c>
    </row>
    <row r="52" spans="1:4" ht="56.25" x14ac:dyDescent="0.3">
      <c r="A52" s="18" t="s">
        <v>219</v>
      </c>
      <c r="B52" s="17" t="s">
        <v>213</v>
      </c>
      <c r="C52" s="2" t="s">
        <v>405</v>
      </c>
      <c r="D52" s="106">
        <f>D53</f>
        <v>10544.86</v>
      </c>
    </row>
    <row r="53" spans="1:4" ht="37.5" x14ac:dyDescent="0.3">
      <c r="A53" s="18" t="s">
        <v>260</v>
      </c>
      <c r="B53" s="17" t="s">
        <v>214</v>
      </c>
      <c r="C53" s="3" t="s">
        <v>405</v>
      </c>
      <c r="D53" s="106">
        <f>D54</f>
        <v>10544.86</v>
      </c>
    </row>
    <row r="54" spans="1:4" ht="37.5" x14ac:dyDescent="0.3">
      <c r="A54" s="15" t="s">
        <v>261</v>
      </c>
      <c r="B54" s="14" t="s">
        <v>215</v>
      </c>
      <c r="C54" s="3" t="s">
        <v>405</v>
      </c>
      <c r="D54" s="100">
        <f>D55</f>
        <v>10544.86</v>
      </c>
    </row>
    <row r="55" spans="1:4" ht="18.75" x14ac:dyDescent="0.3">
      <c r="A55" s="19" t="s">
        <v>4</v>
      </c>
      <c r="B55" s="14" t="s">
        <v>215</v>
      </c>
      <c r="C55" s="4">
        <v>200</v>
      </c>
      <c r="D55" s="99">
        <v>10544.86</v>
      </c>
    </row>
    <row r="56" spans="1:4" ht="37.5" x14ac:dyDescent="0.3">
      <c r="A56" s="11" t="s">
        <v>370</v>
      </c>
      <c r="B56" s="17" t="s">
        <v>369</v>
      </c>
      <c r="C56" s="2" t="s">
        <v>405</v>
      </c>
      <c r="D56" s="106">
        <f>D57</f>
        <v>7059.83</v>
      </c>
    </row>
    <row r="57" spans="1:4" ht="18.75" x14ac:dyDescent="0.3">
      <c r="A57" s="11" t="s">
        <v>474</v>
      </c>
      <c r="B57" s="17" t="s">
        <v>478</v>
      </c>
      <c r="C57" s="3" t="s">
        <v>405</v>
      </c>
      <c r="D57" s="102">
        <f>D58+D62+D60+D64</f>
        <v>7059.83</v>
      </c>
    </row>
    <row r="58" spans="1:4" ht="75" x14ac:dyDescent="0.3">
      <c r="A58" s="29" t="s">
        <v>454</v>
      </c>
      <c r="B58" s="14" t="s">
        <v>479</v>
      </c>
      <c r="C58" s="3" t="s">
        <v>405</v>
      </c>
      <c r="D58" s="102">
        <f>D59</f>
        <v>3059.98</v>
      </c>
    </row>
    <row r="59" spans="1:4" ht="18.75" x14ac:dyDescent="0.3">
      <c r="A59" s="15" t="s">
        <v>4</v>
      </c>
      <c r="B59" s="14" t="s">
        <v>479</v>
      </c>
      <c r="C59" s="4">
        <v>200</v>
      </c>
      <c r="D59" s="99">
        <v>3059.98</v>
      </c>
    </row>
    <row r="60" spans="1:4" ht="37.5" x14ac:dyDescent="0.3">
      <c r="A60" s="29" t="s">
        <v>452</v>
      </c>
      <c r="B60" s="14" t="s">
        <v>480</v>
      </c>
      <c r="C60" s="3" t="s">
        <v>405</v>
      </c>
      <c r="D60" s="102">
        <f>D61</f>
        <v>885.87</v>
      </c>
    </row>
    <row r="61" spans="1:4" ht="18.75" x14ac:dyDescent="0.3">
      <c r="A61" s="15" t="s">
        <v>4</v>
      </c>
      <c r="B61" s="14" t="s">
        <v>480</v>
      </c>
      <c r="C61" s="4">
        <v>200</v>
      </c>
      <c r="D61" s="99">
        <v>885.87</v>
      </c>
    </row>
    <row r="62" spans="1:4" ht="75" x14ac:dyDescent="0.3">
      <c r="A62" s="29" t="s">
        <v>455</v>
      </c>
      <c r="B62" s="14" t="s">
        <v>481</v>
      </c>
      <c r="C62" s="3" t="s">
        <v>405</v>
      </c>
      <c r="D62" s="102">
        <f>D63</f>
        <v>2325.6799999999998</v>
      </c>
    </row>
    <row r="63" spans="1:4" ht="18.75" x14ac:dyDescent="0.3">
      <c r="A63" s="15" t="s">
        <v>4</v>
      </c>
      <c r="B63" s="14" t="s">
        <v>481</v>
      </c>
      <c r="C63" s="4">
        <v>200</v>
      </c>
      <c r="D63" s="99">
        <v>2325.6799999999998</v>
      </c>
    </row>
    <row r="64" spans="1:4" ht="18.75" x14ac:dyDescent="0.3">
      <c r="A64" s="15" t="s">
        <v>470</v>
      </c>
      <c r="B64" s="14" t="s">
        <v>482</v>
      </c>
      <c r="C64" s="3" t="s">
        <v>405</v>
      </c>
      <c r="D64" s="99">
        <f>D65+D67+D69</f>
        <v>788.3</v>
      </c>
    </row>
    <row r="65" spans="1:4" ht="75" x14ac:dyDescent="0.3">
      <c r="A65" s="29" t="s">
        <v>473</v>
      </c>
      <c r="B65" s="14" t="s">
        <v>483</v>
      </c>
      <c r="C65" s="3" t="s">
        <v>405</v>
      </c>
      <c r="D65" s="102">
        <f>D66</f>
        <v>455</v>
      </c>
    </row>
    <row r="66" spans="1:4" ht="18.75" x14ac:dyDescent="0.3">
      <c r="A66" s="15" t="s">
        <v>4</v>
      </c>
      <c r="B66" s="14" t="s">
        <v>483</v>
      </c>
      <c r="C66" s="4">
        <v>200</v>
      </c>
      <c r="D66" s="99">
        <v>455</v>
      </c>
    </row>
    <row r="67" spans="1:4" ht="49.7" customHeight="1" x14ac:dyDescent="0.3">
      <c r="A67" s="15" t="s">
        <v>471</v>
      </c>
      <c r="B67" s="14" t="s">
        <v>484</v>
      </c>
      <c r="C67" s="3" t="s">
        <v>405</v>
      </c>
      <c r="D67" s="102">
        <f>D68</f>
        <v>113.3</v>
      </c>
    </row>
    <row r="68" spans="1:4" ht="18.75" x14ac:dyDescent="0.3">
      <c r="A68" s="15" t="s">
        <v>4</v>
      </c>
      <c r="B68" s="14" t="s">
        <v>484</v>
      </c>
      <c r="C68" s="4">
        <v>200</v>
      </c>
      <c r="D68" s="99">
        <v>113.3</v>
      </c>
    </row>
    <row r="69" spans="1:4" ht="38.450000000000003" customHeight="1" x14ac:dyDescent="0.3">
      <c r="A69" s="15" t="s">
        <v>4</v>
      </c>
      <c r="B69" s="14" t="s">
        <v>485</v>
      </c>
      <c r="C69" s="3" t="s">
        <v>405</v>
      </c>
      <c r="D69" s="102">
        <f>D70</f>
        <v>220</v>
      </c>
    </row>
    <row r="70" spans="1:4" ht="75" x14ac:dyDescent="0.3">
      <c r="A70" s="29" t="s">
        <v>472</v>
      </c>
      <c r="B70" s="14" t="s">
        <v>485</v>
      </c>
      <c r="C70" s="4">
        <v>200</v>
      </c>
      <c r="D70" s="99">
        <v>220</v>
      </c>
    </row>
    <row r="71" spans="1:4" ht="37.5" x14ac:dyDescent="0.3">
      <c r="A71" s="11" t="s">
        <v>252</v>
      </c>
      <c r="B71" s="12" t="s">
        <v>216</v>
      </c>
      <c r="C71" s="2" t="s">
        <v>405</v>
      </c>
      <c r="D71" s="106">
        <f>D72+D77</f>
        <v>82892.899999999994</v>
      </c>
    </row>
    <row r="72" spans="1:4" ht="37.5" x14ac:dyDescent="0.3">
      <c r="A72" s="11" t="s">
        <v>262</v>
      </c>
      <c r="B72" s="12" t="s">
        <v>326</v>
      </c>
      <c r="C72" s="3" t="s">
        <v>405</v>
      </c>
      <c r="D72" s="106">
        <f>D73+D75</f>
        <v>70300.33</v>
      </c>
    </row>
    <row r="73" spans="1:4" ht="37.5" x14ac:dyDescent="0.3">
      <c r="A73" s="13" t="s">
        <v>263</v>
      </c>
      <c r="B73" s="14" t="s">
        <v>218</v>
      </c>
      <c r="C73" s="3" t="s">
        <v>405</v>
      </c>
      <c r="D73" s="102">
        <f>D74</f>
        <v>16128.44</v>
      </c>
    </row>
    <row r="74" spans="1:4" ht="18.75" x14ac:dyDescent="0.3">
      <c r="A74" s="13" t="s">
        <v>4</v>
      </c>
      <c r="B74" s="14" t="s">
        <v>218</v>
      </c>
      <c r="C74" s="4">
        <v>200</v>
      </c>
      <c r="D74" s="99">
        <v>16128.44</v>
      </c>
    </row>
    <row r="75" spans="1:4" ht="37.5" x14ac:dyDescent="0.3">
      <c r="A75" s="15" t="s">
        <v>400</v>
      </c>
      <c r="B75" s="14" t="s">
        <v>399</v>
      </c>
      <c r="C75" s="3" t="s">
        <v>405</v>
      </c>
      <c r="D75" s="102">
        <f>D76</f>
        <v>54171.89</v>
      </c>
    </row>
    <row r="76" spans="1:4" ht="18.75" x14ac:dyDescent="0.3">
      <c r="A76" s="15" t="s">
        <v>4</v>
      </c>
      <c r="B76" s="14" t="s">
        <v>399</v>
      </c>
      <c r="C76" s="4">
        <v>200</v>
      </c>
      <c r="D76" s="99">
        <v>54171.89</v>
      </c>
    </row>
    <row r="77" spans="1:4" ht="37.5" x14ac:dyDescent="0.3">
      <c r="A77" s="11" t="s">
        <v>264</v>
      </c>
      <c r="B77" s="17" t="s">
        <v>266</v>
      </c>
      <c r="C77" s="3" t="s">
        <v>405</v>
      </c>
      <c r="D77" s="106">
        <f>D78</f>
        <v>12592.57</v>
      </c>
    </row>
    <row r="78" spans="1:4" ht="37.5" x14ac:dyDescent="0.3">
      <c r="A78" s="13" t="s">
        <v>265</v>
      </c>
      <c r="B78" s="14" t="s">
        <v>253</v>
      </c>
      <c r="C78" s="3" t="s">
        <v>405</v>
      </c>
      <c r="D78" s="102">
        <f>D79</f>
        <v>12592.57</v>
      </c>
    </row>
    <row r="79" spans="1:4" ht="18.75" x14ac:dyDescent="0.3">
      <c r="A79" s="13" t="s">
        <v>4</v>
      </c>
      <c r="B79" s="14" t="s">
        <v>253</v>
      </c>
      <c r="C79" s="4">
        <v>200</v>
      </c>
      <c r="D79" s="99">
        <v>12592.57</v>
      </c>
    </row>
    <row r="80" spans="1:4" ht="56.25" x14ac:dyDescent="0.3">
      <c r="A80" s="20" t="s">
        <v>155</v>
      </c>
      <c r="B80" s="17" t="s">
        <v>217</v>
      </c>
      <c r="C80" s="2" t="s">
        <v>405</v>
      </c>
      <c r="D80" s="106">
        <f>D81</f>
        <v>13</v>
      </c>
    </row>
    <row r="81" spans="1:4" ht="37.5" x14ac:dyDescent="0.3">
      <c r="A81" s="18" t="s">
        <v>390</v>
      </c>
      <c r="B81" s="17" t="s">
        <v>391</v>
      </c>
      <c r="C81" s="3" t="s">
        <v>405</v>
      </c>
      <c r="D81" s="102">
        <f>D82</f>
        <v>13</v>
      </c>
    </row>
    <row r="82" spans="1:4" ht="37.5" x14ac:dyDescent="0.3">
      <c r="A82" s="21" t="s">
        <v>220</v>
      </c>
      <c r="B82" s="14" t="s">
        <v>392</v>
      </c>
      <c r="C82" s="3" t="s">
        <v>405</v>
      </c>
      <c r="D82" s="102">
        <f>D83</f>
        <v>13</v>
      </c>
    </row>
    <row r="83" spans="1:4" ht="18.75" x14ac:dyDescent="0.3">
      <c r="A83" s="19" t="s">
        <v>4</v>
      </c>
      <c r="B83" s="14" t="s">
        <v>392</v>
      </c>
      <c r="C83" s="4">
        <v>200</v>
      </c>
      <c r="D83" s="99">
        <v>13</v>
      </c>
    </row>
    <row r="84" spans="1:4" ht="75" x14ac:dyDescent="0.3">
      <c r="A84" s="47" t="s">
        <v>327</v>
      </c>
      <c r="B84" s="17" t="s">
        <v>42</v>
      </c>
      <c r="C84" s="2" t="s">
        <v>405</v>
      </c>
      <c r="D84" s="106">
        <f>D85+D106+D89+D96</f>
        <v>7936.9300000000012</v>
      </c>
    </row>
    <row r="85" spans="1:4" ht="37.5" x14ac:dyDescent="0.3">
      <c r="A85" s="23" t="s">
        <v>328</v>
      </c>
      <c r="B85" s="17" t="s">
        <v>43</v>
      </c>
      <c r="C85" s="3" t="s">
        <v>405</v>
      </c>
      <c r="D85" s="106">
        <f>D86</f>
        <v>10</v>
      </c>
    </row>
    <row r="86" spans="1:4" ht="37.5" x14ac:dyDescent="0.3">
      <c r="A86" s="48" t="s">
        <v>359</v>
      </c>
      <c r="B86" s="17" t="s">
        <v>44</v>
      </c>
      <c r="C86" s="3" t="s">
        <v>405</v>
      </c>
      <c r="D86" s="106">
        <f>D87</f>
        <v>10</v>
      </c>
    </row>
    <row r="87" spans="1:4" ht="37.5" x14ac:dyDescent="0.3">
      <c r="A87" s="49" t="s">
        <v>27</v>
      </c>
      <c r="B87" s="14" t="s">
        <v>156</v>
      </c>
      <c r="C87" s="3" t="s">
        <v>405</v>
      </c>
      <c r="D87" s="102">
        <f>D88</f>
        <v>10</v>
      </c>
    </row>
    <row r="88" spans="1:4" ht="18.75" x14ac:dyDescent="0.3">
      <c r="A88" s="49" t="s">
        <v>4</v>
      </c>
      <c r="B88" s="14" t="s">
        <v>156</v>
      </c>
      <c r="C88" s="4">
        <v>200</v>
      </c>
      <c r="D88" s="99">
        <v>10</v>
      </c>
    </row>
    <row r="89" spans="1:4" ht="37.5" x14ac:dyDescent="0.3">
      <c r="A89" s="48" t="s">
        <v>361</v>
      </c>
      <c r="B89" s="17" t="s">
        <v>46</v>
      </c>
      <c r="C89" s="2" t="s">
        <v>405</v>
      </c>
      <c r="D89" s="106">
        <f>D90+D93</f>
        <v>250</v>
      </c>
    </row>
    <row r="90" spans="1:4" ht="37.5" x14ac:dyDescent="0.3">
      <c r="A90" s="48" t="s">
        <v>157</v>
      </c>
      <c r="B90" s="17" t="s">
        <v>47</v>
      </c>
      <c r="C90" s="3" t="s">
        <v>405</v>
      </c>
      <c r="D90" s="106">
        <f>D91</f>
        <v>200</v>
      </c>
    </row>
    <row r="91" spans="1:4" ht="37.5" x14ac:dyDescent="0.3">
      <c r="A91" s="15" t="s">
        <v>32</v>
      </c>
      <c r="B91" s="14" t="s">
        <v>158</v>
      </c>
      <c r="C91" s="3" t="s">
        <v>405</v>
      </c>
      <c r="D91" s="102">
        <f>D92</f>
        <v>200</v>
      </c>
    </row>
    <row r="92" spans="1:4" ht="18.75" x14ac:dyDescent="0.3">
      <c r="A92" s="49" t="s">
        <v>6</v>
      </c>
      <c r="B92" s="14" t="s">
        <v>158</v>
      </c>
      <c r="C92" s="4">
        <v>800</v>
      </c>
      <c r="D92" s="99">
        <v>200</v>
      </c>
    </row>
    <row r="93" spans="1:4" ht="37.5" x14ac:dyDescent="0.3">
      <c r="A93" s="48" t="s">
        <v>145</v>
      </c>
      <c r="B93" s="17" t="s">
        <v>159</v>
      </c>
      <c r="C93" s="2" t="s">
        <v>405</v>
      </c>
      <c r="D93" s="106">
        <f>D94</f>
        <v>50</v>
      </c>
    </row>
    <row r="94" spans="1:4" ht="37.5" x14ac:dyDescent="0.3">
      <c r="A94" s="49" t="s">
        <v>45</v>
      </c>
      <c r="B94" s="14" t="s">
        <v>160</v>
      </c>
      <c r="C94" s="3" t="s">
        <v>405</v>
      </c>
      <c r="D94" s="102">
        <f>D95</f>
        <v>50</v>
      </c>
    </row>
    <row r="95" spans="1:4" ht="18.75" x14ac:dyDescent="0.3">
      <c r="A95" s="49" t="s">
        <v>4</v>
      </c>
      <c r="B95" s="14" t="s">
        <v>160</v>
      </c>
      <c r="C95" s="4">
        <v>200</v>
      </c>
      <c r="D95" s="99">
        <v>50</v>
      </c>
    </row>
    <row r="96" spans="1:4" ht="56.25" x14ac:dyDescent="0.3">
      <c r="A96" s="48" t="s">
        <v>292</v>
      </c>
      <c r="B96" s="17" t="s">
        <v>296</v>
      </c>
      <c r="C96" s="2" t="s">
        <v>405</v>
      </c>
      <c r="D96" s="106">
        <f>D97+D100+D103</f>
        <v>25</v>
      </c>
    </row>
    <row r="97" spans="1:4" ht="37.5" x14ac:dyDescent="0.3">
      <c r="A97" s="48" t="s">
        <v>293</v>
      </c>
      <c r="B97" s="17" t="s">
        <v>295</v>
      </c>
      <c r="C97" s="2" t="s">
        <v>405</v>
      </c>
      <c r="D97" s="106">
        <f>D98</f>
        <v>10</v>
      </c>
    </row>
    <row r="98" spans="1:4" ht="37.5" x14ac:dyDescent="0.3">
      <c r="A98" s="49" t="s">
        <v>362</v>
      </c>
      <c r="B98" s="14" t="s">
        <v>294</v>
      </c>
      <c r="C98" s="3" t="s">
        <v>405</v>
      </c>
      <c r="D98" s="102">
        <f>D99</f>
        <v>10</v>
      </c>
    </row>
    <row r="99" spans="1:4" ht="18.75" x14ac:dyDescent="0.3">
      <c r="A99" s="49" t="s">
        <v>4</v>
      </c>
      <c r="B99" s="14" t="s">
        <v>294</v>
      </c>
      <c r="C99" s="4">
        <v>200</v>
      </c>
      <c r="D99" s="99">
        <v>10</v>
      </c>
    </row>
    <row r="100" spans="1:4" ht="56.25" x14ac:dyDescent="0.3">
      <c r="A100" s="48" t="s">
        <v>297</v>
      </c>
      <c r="B100" s="17" t="s">
        <v>298</v>
      </c>
      <c r="C100" s="3" t="s">
        <v>405</v>
      </c>
      <c r="D100" s="106">
        <f>D101</f>
        <v>10</v>
      </c>
    </row>
    <row r="101" spans="1:4" ht="37.5" x14ac:dyDescent="0.3">
      <c r="A101" s="49" t="s">
        <v>363</v>
      </c>
      <c r="B101" s="14" t="s">
        <v>299</v>
      </c>
      <c r="C101" s="3" t="s">
        <v>405</v>
      </c>
      <c r="D101" s="102">
        <f>D102</f>
        <v>10</v>
      </c>
    </row>
    <row r="102" spans="1:4" ht="18.75" x14ac:dyDescent="0.3">
      <c r="A102" s="49" t="s">
        <v>4</v>
      </c>
      <c r="B102" s="14" t="s">
        <v>299</v>
      </c>
      <c r="C102" s="4">
        <v>200</v>
      </c>
      <c r="D102" s="99">
        <v>10</v>
      </c>
    </row>
    <row r="103" spans="1:4" ht="18.75" x14ac:dyDescent="0.3">
      <c r="A103" s="48" t="s">
        <v>300</v>
      </c>
      <c r="B103" s="17" t="s">
        <v>302</v>
      </c>
      <c r="C103" s="3" t="s">
        <v>405</v>
      </c>
      <c r="D103" s="106">
        <f>D104</f>
        <v>5</v>
      </c>
    </row>
    <row r="104" spans="1:4" ht="18.75" x14ac:dyDescent="0.3">
      <c r="A104" s="49" t="s">
        <v>301</v>
      </c>
      <c r="B104" s="14" t="s">
        <v>364</v>
      </c>
      <c r="C104" s="3" t="s">
        <v>405</v>
      </c>
      <c r="D104" s="102">
        <f>D105</f>
        <v>5</v>
      </c>
    </row>
    <row r="105" spans="1:4" ht="18.75" x14ac:dyDescent="0.3">
      <c r="A105" s="49" t="s">
        <v>4</v>
      </c>
      <c r="B105" s="14" t="s">
        <v>364</v>
      </c>
      <c r="C105" s="4">
        <v>200</v>
      </c>
      <c r="D105" s="109">
        <v>5</v>
      </c>
    </row>
    <row r="106" spans="1:4" ht="37.5" x14ac:dyDescent="0.3">
      <c r="A106" s="48" t="s">
        <v>329</v>
      </c>
      <c r="B106" s="17" t="s">
        <v>277</v>
      </c>
      <c r="C106" s="2" t="s">
        <v>405</v>
      </c>
      <c r="D106" s="106">
        <f>D107+D117</f>
        <v>7651.9300000000012</v>
      </c>
    </row>
    <row r="107" spans="1:4" ht="37.5" x14ac:dyDescent="0.3">
      <c r="A107" s="48" t="s">
        <v>330</v>
      </c>
      <c r="B107" s="17" t="s">
        <v>278</v>
      </c>
      <c r="C107" s="2" t="s">
        <v>405</v>
      </c>
      <c r="D107" s="106">
        <f>D108+D112+D114</f>
        <v>7594.3700000000008</v>
      </c>
    </row>
    <row r="108" spans="1:4" ht="56.25" x14ac:dyDescent="0.3">
      <c r="A108" s="86" t="s">
        <v>18</v>
      </c>
      <c r="B108" s="14" t="s">
        <v>279</v>
      </c>
      <c r="C108" s="3" t="s">
        <v>405</v>
      </c>
      <c r="D108" s="102">
        <f>D109+D110+D111</f>
        <v>502.84000000000003</v>
      </c>
    </row>
    <row r="109" spans="1:4" ht="56.25" x14ac:dyDescent="0.3">
      <c r="A109" s="87" t="s">
        <v>11</v>
      </c>
      <c r="B109" s="14" t="s">
        <v>279</v>
      </c>
      <c r="C109" s="4">
        <v>100</v>
      </c>
      <c r="D109" s="102">
        <v>113.93</v>
      </c>
    </row>
    <row r="110" spans="1:4" ht="18.75" x14ac:dyDescent="0.3">
      <c r="A110" s="49" t="s">
        <v>4</v>
      </c>
      <c r="B110" s="14" t="s">
        <v>279</v>
      </c>
      <c r="C110" s="4">
        <v>200</v>
      </c>
      <c r="D110" s="102">
        <v>381.41</v>
      </c>
    </row>
    <row r="111" spans="1:4" ht="18.75" x14ac:dyDescent="0.3">
      <c r="A111" s="49" t="s">
        <v>6</v>
      </c>
      <c r="B111" s="14" t="s">
        <v>279</v>
      </c>
      <c r="C111" s="4">
        <v>800</v>
      </c>
      <c r="D111" s="102">
        <v>7.5</v>
      </c>
    </row>
    <row r="112" spans="1:4" ht="37.5" x14ac:dyDescent="0.3">
      <c r="A112" s="86" t="s">
        <v>19</v>
      </c>
      <c r="B112" s="14" t="s">
        <v>280</v>
      </c>
      <c r="C112" s="3" t="s">
        <v>405</v>
      </c>
      <c r="D112" s="102">
        <f>D113</f>
        <v>4715.6000000000004</v>
      </c>
    </row>
    <row r="113" spans="1:4" ht="56.25" x14ac:dyDescent="0.3">
      <c r="A113" s="87" t="s">
        <v>11</v>
      </c>
      <c r="B113" s="14" t="s">
        <v>280</v>
      </c>
      <c r="C113" s="4">
        <v>100</v>
      </c>
      <c r="D113" s="102">
        <v>4715.6000000000004</v>
      </c>
    </row>
    <row r="114" spans="1:4" ht="37.5" x14ac:dyDescent="0.3">
      <c r="A114" s="86" t="s">
        <v>17</v>
      </c>
      <c r="B114" s="14" t="s">
        <v>281</v>
      </c>
      <c r="C114" s="3" t="s">
        <v>405</v>
      </c>
      <c r="D114" s="102">
        <f>D115+D116</f>
        <v>2375.9300000000003</v>
      </c>
    </row>
    <row r="115" spans="1:4" ht="56.25" x14ac:dyDescent="0.3">
      <c r="A115" s="87" t="s">
        <v>11</v>
      </c>
      <c r="B115" s="14" t="s">
        <v>281</v>
      </c>
      <c r="C115" s="4">
        <v>100</v>
      </c>
      <c r="D115" s="99">
        <v>2235.86</v>
      </c>
    </row>
    <row r="116" spans="1:4" ht="18.75" x14ac:dyDescent="0.3">
      <c r="A116" s="49" t="s">
        <v>4</v>
      </c>
      <c r="B116" s="14" t="s">
        <v>281</v>
      </c>
      <c r="C116" s="4">
        <v>200</v>
      </c>
      <c r="D116" s="99">
        <v>140.07</v>
      </c>
    </row>
    <row r="117" spans="1:4" ht="18.75" x14ac:dyDescent="0.3">
      <c r="A117" s="48" t="s">
        <v>331</v>
      </c>
      <c r="B117" s="17" t="s">
        <v>282</v>
      </c>
      <c r="C117" s="2" t="s">
        <v>405</v>
      </c>
      <c r="D117" s="106">
        <f>D118</f>
        <v>57.56</v>
      </c>
    </row>
    <row r="118" spans="1:4" ht="56.25" x14ac:dyDescent="0.3">
      <c r="A118" s="49" t="s">
        <v>143</v>
      </c>
      <c r="B118" s="14" t="s">
        <v>283</v>
      </c>
      <c r="C118" s="3" t="s">
        <v>405</v>
      </c>
      <c r="D118" s="102">
        <f>D119</f>
        <v>57.56</v>
      </c>
    </row>
    <row r="119" spans="1:4" ht="18.75" x14ac:dyDescent="0.3">
      <c r="A119" s="49" t="s">
        <v>4</v>
      </c>
      <c r="B119" s="14" t="s">
        <v>283</v>
      </c>
      <c r="C119" s="4">
        <v>200</v>
      </c>
      <c r="D119" s="99">
        <v>57.56</v>
      </c>
    </row>
    <row r="120" spans="1:4" ht="93.75" x14ac:dyDescent="0.3">
      <c r="A120" s="50" t="s">
        <v>332</v>
      </c>
      <c r="B120" s="17" t="s">
        <v>48</v>
      </c>
      <c r="C120" s="2" t="s">
        <v>405</v>
      </c>
      <c r="D120" s="106">
        <f>D121</f>
        <v>14602.3</v>
      </c>
    </row>
    <row r="121" spans="1:4" ht="37.5" x14ac:dyDescent="0.3">
      <c r="A121" s="51" t="s">
        <v>333</v>
      </c>
      <c r="B121" s="17" t="s">
        <v>49</v>
      </c>
      <c r="C121" s="2" t="s">
        <v>405</v>
      </c>
      <c r="D121" s="106">
        <f>D122</f>
        <v>14602.3</v>
      </c>
    </row>
    <row r="122" spans="1:4" ht="37.5" x14ac:dyDescent="0.3">
      <c r="A122" s="52" t="s">
        <v>50</v>
      </c>
      <c r="B122" s="14" t="s">
        <v>51</v>
      </c>
      <c r="C122" s="3" t="s">
        <v>405</v>
      </c>
      <c r="D122" s="102">
        <f>D123+D124+D125</f>
        <v>14602.3</v>
      </c>
    </row>
    <row r="123" spans="1:4" ht="56.25" x14ac:dyDescent="0.3">
      <c r="A123" s="15" t="s">
        <v>11</v>
      </c>
      <c r="B123" s="14" t="s">
        <v>51</v>
      </c>
      <c r="C123" s="4">
        <v>100</v>
      </c>
      <c r="D123" s="109">
        <v>12523.59</v>
      </c>
    </row>
    <row r="124" spans="1:4" ht="18.75" x14ac:dyDescent="0.3">
      <c r="A124" s="15" t="s">
        <v>4</v>
      </c>
      <c r="B124" s="14" t="s">
        <v>51</v>
      </c>
      <c r="C124" s="4">
        <v>200</v>
      </c>
      <c r="D124" s="109">
        <v>1760.48</v>
      </c>
    </row>
    <row r="125" spans="1:4" ht="18.75" x14ac:dyDescent="0.3">
      <c r="A125" s="15" t="s">
        <v>6</v>
      </c>
      <c r="B125" s="14" t="s">
        <v>51</v>
      </c>
      <c r="C125" s="4">
        <v>800</v>
      </c>
      <c r="D125" s="109">
        <v>318.23</v>
      </c>
    </row>
    <row r="126" spans="1:4" ht="93.75" x14ac:dyDescent="0.3">
      <c r="A126" s="53" t="s">
        <v>221</v>
      </c>
      <c r="B126" s="17" t="s">
        <v>193</v>
      </c>
      <c r="C126" s="2" t="s">
        <v>405</v>
      </c>
      <c r="D126" s="106">
        <f>D127+D132+D160+D164</f>
        <v>55668.9</v>
      </c>
    </row>
    <row r="127" spans="1:4" ht="37.5" x14ac:dyDescent="0.3">
      <c r="A127" s="23" t="s">
        <v>224</v>
      </c>
      <c r="B127" s="17" t="s">
        <v>207</v>
      </c>
      <c r="C127" s="2" t="s">
        <v>405</v>
      </c>
      <c r="D127" s="106">
        <f>D128</f>
        <v>755.78</v>
      </c>
    </row>
    <row r="128" spans="1:4" ht="37.5" x14ac:dyDescent="0.3">
      <c r="A128" s="23" t="s">
        <v>225</v>
      </c>
      <c r="B128" s="17" t="s">
        <v>226</v>
      </c>
      <c r="C128" s="3" t="s">
        <v>405</v>
      </c>
      <c r="D128" s="106">
        <f>D129</f>
        <v>755.78</v>
      </c>
    </row>
    <row r="129" spans="1:4" ht="18.75" x14ac:dyDescent="0.3">
      <c r="A129" s="15" t="s">
        <v>365</v>
      </c>
      <c r="B129" s="14" t="s">
        <v>227</v>
      </c>
      <c r="C129" s="3" t="s">
        <v>405</v>
      </c>
      <c r="D129" s="102">
        <f>D130+D131</f>
        <v>755.78</v>
      </c>
    </row>
    <row r="130" spans="1:4" ht="18.75" x14ac:dyDescent="0.3">
      <c r="A130" s="15" t="s">
        <v>4</v>
      </c>
      <c r="B130" s="14" t="s">
        <v>227</v>
      </c>
      <c r="C130" s="4">
        <v>200</v>
      </c>
      <c r="D130" s="99">
        <v>555.78</v>
      </c>
    </row>
    <row r="131" spans="1:4" ht="18.75" x14ac:dyDescent="0.3">
      <c r="A131" s="49" t="s">
        <v>6</v>
      </c>
      <c r="B131" s="14" t="s">
        <v>227</v>
      </c>
      <c r="C131" s="4">
        <v>800</v>
      </c>
      <c r="D131" s="99">
        <v>200</v>
      </c>
    </row>
    <row r="132" spans="1:4" ht="56.25" x14ac:dyDescent="0.3">
      <c r="A132" s="23" t="s">
        <v>274</v>
      </c>
      <c r="B132" s="17" t="s">
        <v>275</v>
      </c>
      <c r="C132" s="2" t="s">
        <v>405</v>
      </c>
      <c r="D132" s="106">
        <f>D133+D136+D152+D139+D157</f>
        <v>36438.14</v>
      </c>
    </row>
    <row r="133" spans="1:4" ht="18.75" x14ac:dyDescent="0.3">
      <c r="A133" s="23" t="s">
        <v>203</v>
      </c>
      <c r="B133" s="17" t="s">
        <v>202</v>
      </c>
      <c r="C133" s="2" t="s">
        <v>405</v>
      </c>
      <c r="D133" s="106">
        <f>D134</f>
        <v>39.99</v>
      </c>
    </row>
    <row r="134" spans="1:4" ht="18.75" x14ac:dyDescent="0.3">
      <c r="A134" s="15" t="s">
        <v>204</v>
      </c>
      <c r="B134" s="14" t="s">
        <v>228</v>
      </c>
      <c r="C134" s="3" t="s">
        <v>405</v>
      </c>
      <c r="D134" s="102">
        <f>D135</f>
        <v>39.99</v>
      </c>
    </row>
    <row r="135" spans="1:4" ht="18.75" x14ac:dyDescent="0.3">
      <c r="A135" s="15" t="s">
        <v>198</v>
      </c>
      <c r="B135" s="14" t="s">
        <v>228</v>
      </c>
      <c r="C135" s="4">
        <v>200</v>
      </c>
      <c r="D135" s="99">
        <v>39.99</v>
      </c>
    </row>
    <row r="136" spans="1:4" ht="18.75" x14ac:dyDescent="0.3">
      <c r="A136" s="23" t="s">
        <v>206</v>
      </c>
      <c r="B136" s="17" t="s">
        <v>205</v>
      </c>
      <c r="C136" s="2" t="s">
        <v>405</v>
      </c>
      <c r="D136" s="106">
        <f>D137</f>
        <v>1297.92</v>
      </c>
    </row>
    <row r="137" spans="1:4" ht="18.75" x14ac:dyDescent="0.3">
      <c r="A137" s="15" t="s">
        <v>229</v>
      </c>
      <c r="B137" s="14" t="s">
        <v>230</v>
      </c>
      <c r="C137" s="3" t="s">
        <v>405</v>
      </c>
      <c r="D137" s="102">
        <f>D138</f>
        <v>1297.92</v>
      </c>
    </row>
    <row r="138" spans="1:4" ht="18.75" x14ac:dyDescent="0.3">
      <c r="A138" s="15" t="s">
        <v>198</v>
      </c>
      <c r="B138" s="14" t="s">
        <v>230</v>
      </c>
      <c r="C138" s="4">
        <v>200</v>
      </c>
      <c r="D138" s="99">
        <v>1297.92</v>
      </c>
    </row>
    <row r="139" spans="1:4" ht="18.75" x14ac:dyDescent="0.3">
      <c r="A139" s="23" t="s">
        <v>474</v>
      </c>
      <c r="B139" s="17" t="s">
        <v>486</v>
      </c>
      <c r="C139" s="2" t="s">
        <v>405</v>
      </c>
      <c r="D139" s="106">
        <f>D140+D142+D144+D146+D148+D150</f>
        <v>9016.91</v>
      </c>
    </row>
    <row r="140" spans="1:4" ht="57.6" customHeight="1" x14ac:dyDescent="0.3">
      <c r="A140" s="28" t="s">
        <v>456</v>
      </c>
      <c r="B140" s="14" t="s">
        <v>487</v>
      </c>
      <c r="C140" s="3" t="s">
        <v>405</v>
      </c>
      <c r="D140" s="102">
        <f>D141</f>
        <v>2824.06</v>
      </c>
    </row>
    <row r="141" spans="1:4" ht="18.75" x14ac:dyDescent="0.3">
      <c r="A141" s="15" t="s">
        <v>4</v>
      </c>
      <c r="B141" s="14" t="s">
        <v>487</v>
      </c>
      <c r="C141" s="4">
        <v>200</v>
      </c>
      <c r="D141" s="102">
        <v>2824.06</v>
      </c>
    </row>
    <row r="142" spans="1:4" ht="75" x14ac:dyDescent="0.3">
      <c r="A142" s="27" t="s">
        <v>457</v>
      </c>
      <c r="B142" s="14" t="s">
        <v>488</v>
      </c>
      <c r="C142" s="3" t="s">
        <v>405</v>
      </c>
      <c r="D142" s="102">
        <f>D143</f>
        <v>331.2</v>
      </c>
    </row>
    <row r="143" spans="1:4" ht="18.75" x14ac:dyDescent="0.3">
      <c r="A143" s="16" t="s">
        <v>4</v>
      </c>
      <c r="B143" s="14" t="s">
        <v>488</v>
      </c>
      <c r="C143" s="32" t="s">
        <v>409</v>
      </c>
      <c r="D143" s="109">
        <v>331.2</v>
      </c>
    </row>
    <row r="144" spans="1:4" ht="56.25" x14ac:dyDescent="0.3">
      <c r="A144" s="27" t="s">
        <v>458</v>
      </c>
      <c r="B144" s="14" t="s">
        <v>489</v>
      </c>
      <c r="C144" s="3" t="s">
        <v>405</v>
      </c>
      <c r="D144" s="102">
        <f>D145</f>
        <v>445</v>
      </c>
    </row>
    <row r="145" spans="1:7" ht="18.75" x14ac:dyDescent="0.3">
      <c r="A145" s="16" t="s">
        <v>4</v>
      </c>
      <c r="B145" s="14" t="s">
        <v>489</v>
      </c>
      <c r="C145" s="32" t="s">
        <v>409</v>
      </c>
      <c r="D145" s="109">
        <v>445</v>
      </c>
    </row>
    <row r="146" spans="1:7" ht="41.45" customHeight="1" x14ac:dyDescent="0.3">
      <c r="A146" s="15" t="s">
        <v>453</v>
      </c>
      <c r="B146" s="14" t="s">
        <v>490</v>
      </c>
      <c r="C146" s="3" t="s">
        <v>405</v>
      </c>
      <c r="D146" s="102">
        <f>D147</f>
        <v>4196.53</v>
      </c>
    </row>
    <row r="147" spans="1:7" ht="18.75" x14ac:dyDescent="0.3">
      <c r="A147" s="16" t="s">
        <v>4</v>
      </c>
      <c r="B147" s="14" t="s">
        <v>490</v>
      </c>
      <c r="C147" s="3" t="s">
        <v>409</v>
      </c>
      <c r="D147" s="110">
        <v>4196.53</v>
      </c>
    </row>
    <row r="148" spans="1:7" ht="35.1" customHeight="1" x14ac:dyDescent="0.3">
      <c r="A148" s="15" t="s">
        <v>475</v>
      </c>
      <c r="B148" s="14" t="s">
        <v>491</v>
      </c>
      <c r="C148" s="3" t="s">
        <v>405</v>
      </c>
      <c r="D148" s="102">
        <f>D149</f>
        <v>1095.1199999999999</v>
      </c>
    </row>
    <row r="149" spans="1:7" ht="18.75" x14ac:dyDescent="0.3">
      <c r="A149" s="15" t="s">
        <v>198</v>
      </c>
      <c r="B149" s="14" t="s">
        <v>491</v>
      </c>
      <c r="C149" s="4">
        <v>200</v>
      </c>
      <c r="D149" s="109">
        <v>1095.1199999999999</v>
      </c>
    </row>
    <row r="150" spans="1:7" ht="56.25" x14ac:dyDescent="0.3">
      <c r="A150" s="54" t="s">
        <v>459</v>
      </c>
      <c r="B150" s="14" t="s">
        <v>492</v>
      </c>
      <c r="C150" s="3" t="s">
        <v>405</v>
      </c>
      <c r="D150" s="102">
        <f>D151</f>
        <v>125</v>
      </c>
    </row>
    <row r="151" spans="1:7" ht="18.75" x14ac:dyDescent="0.3">
      <c r="A151" s="15" t="s">
        <v>198</v>
      </c>
      <c r="B151" s="14" t="s">
        <v>492</v>
      </c>
      <c r="C151" s="32" t="s">
        <v>409</v>
      </c>
      <c r="D151" s="109">
        <v>125</v>
      </c>
    </row>
    <row r="152" spans="1:7" ht="18.75" x14ac:dyDescent="0.3">
      <c r="A152" s="23" t="s">
        <v>199</v>
      </c>
      <c r="B152" s="17" t="s">
        <v>200</v>
      </c>
      <c r="C152" s="2" t="s">
        <v>405</v>
      </c>
      <c r="D152" s="106">
        <f>D153+D155</f>
        <v>26082.32</v>
      </c>
    </row>
    <row r="153" spans="1:7" ht="18.75" x14ac:dyDescent="0.3">
      <c r="A153" s="15" t="s">
        <v>231</v>
      </c>
      <c r="B153" s="14" t="s">
        <v>201</v>
      </c>
      <c r="C153" s="3" t="s">
        <v>405</v>
      </c>
      <c r="D153" s="102">
        <f>D154</f>
        <v>19211.64</v>
      </c>
    </row>
    <row r="154" spans="1:7" ht="18.75" x14ac:dyDescent="0.3">
      <c r="A154" s="15" t="s">
        <v>198</v>
      </c>
      <c r="B154" s="14" t="s">
        <v>201</v>
      </c>
      <c r="C154" s="4">
        <v>200</v>
      </c>
      <c r="D154" s="99">
        <v>19211.64</v>
      </c>
    </row>
    <row r="155" spans="1:7" ht="18.75" x14ac:dyDescent="0.3">
      <c r="A155" s="81" t="s">
        <v>528</v>
      </c>
      <c r="B155" s="84" t="s">
        <v>529</v>
      </c>
      <c r="C155" s="3" t="s">
        <v>405</v>
      </c>
      <c r="D155" s="102">
        <f>D156</f>
        <v>6870.68</v>
      </c>
      <c r="F155" s="94"/>
      <c r="G155" s="94"/>
    </row>
    <row r="156" spans="1:7" ht="18.75" x14ac:dyDescent="0.3">
      <c r="A156" s="76" t="s">
        <v>198</v>
      </c>
      <c r="B156" s="84" t="s">
        <v>529</v>
      </c>
      <c r="C156" s="4">
        <v>200</v>
      </c>
      <c r="D156" s="109">
        <v>6870.68</v>
      </c>
      <c r="F156" s="95"/>
      <c r="G156" s="94"/>
    </row>
    <row r="157" spans="1:7" ht="37.5" x14ac:dyDescent="0.3">
      <c r="A157" s="79" t="s">
        <v>530</v>
      </c>
      <c r="B157" s="88" t="s">
        <v>531</v>
      </c>
      <c r="C157" s="2" t="s">
        <v>405</v>
      </c>
      <c r="D157" s="106">
        <f>D158</f>
        <v>1</v>
      </c>
    </row>
    <row r="158" spans="1:7" ht="37.5" x14ac:dyDescent="0.3">
      <c r="A158" s="76" t="s">
        <v>532</v>
      </c>
      <c r="B158" s="84" t="s">
        <v>531</v>
      </c>
      <c r="C158" s="3" t="s">
        <v>405</v>
      </c>
      <c r="D158" s="102">
        <f>D159</f>
        <v>1</v>
      </c>
    </row>
    <row r="159" spans="1:7" ht="18.75" x14ac:dyDescent="0.3">
      <c r="A159" s="76" t="s">
        <v>4</v>
      </c>
      <c r="B159" s="84" t="s">
        <v>531</v>
      </c>
      <c r="C159" s="4">
        <v>200</v>
      </c>
      <c r="D159" s="109">
        <v>1</v>
      </c>
    </row>
    <row r="160" spans="1:7" ht="37.5" x14ac:dyDescent="0.3">
      <c r="A160" s="23" t="s">
        <v>194</v>
      </c>
      <c r="B160" s="17" t="s">
        <v>195</v>
      </c>
      <c r="C160" s="2" t="s">
        <v>405</v>
      </c>
      <c r="D160" s="106">
        <f>D161</f>
        <v>12903.94</v>
      </c>
    </row>
    <row r="161" spans="1:4" ht="37.5" x14ac:dyDescent="0.3">
      <c r="A161" s="15" t="s">
        <v>222</v>
      </c>
      <c r="B161" s="14" t="s">
        <v>196</v>
      </c>
      <c r="C161" s="3" t="s">
        <v>405</v>
      </c>
      <c r="D161" s="102">
        <f>D162</f>
        <v>12903.94</v>
      </c>
    </row>
    <row r="162" spans="1:4" ht="18.75" x14ac:dyDescent="0.3">
      <c r="A162" s="15" t="s">
        <v>223</v>
      </c>
      <c r="B162" s="14" t="s">
        <v>197</v>
      </c>
      <c r="C162" s="3" t="s">
        <v>405</v>
      </c>
      <c r="D162" s="102">
        <f>D163</f>
        <v>12903.94</v>
      </c>
    </row>
    <row r="163" spans="1:4" ht="18.75" x14ac:dyDescent="0.3">
      <c r="A163" s="15" t="s">
        <v>198</v>
      </c>
      <c r="B163" s="14" t="s">
        <v>197</v>
      </c>
      <c r="C163" s="4">
        <v>200</v>
      </c>
      <c r="D163" s="99">
        <v>12903.94</v>
      </c>
    </row>
    <row r="164" spans="1:4" ht="37.5" x14ac:dyDescent="0.3">
      <c r="A164" s="23" t="s">
        <v>232</v>
      </c>
      <c r="B164" s="17" t="s">
        <v>233</v>
      </c>
      <c r="C164" s="2" t="s">
        <v>405</v>
      </c>
      <c r="D164" s="106">
        <f>D165</f>
        <v>5571.04</v>
      </c>
    </row>
    <row r="165" spans="1:4" ht="37.5" x14ac:dyDescent="0.3">
      <c r="A165" s="55" t="s">
        <v>437</v>
      </c>
      <c r="B165" s="14" t="s">
        <v>436</v>
      </c>
      <c r="C165" s="3" t="s">
        <v>405</v>
      </c>
      <c r="D165" s="102">
        <f>D166</f>
        <v>5571.04</v>
      </c>
    </row>
    <row r="166" spans="1:4" ht="18.75" x14ac:dyDescent="0.3">
      <c r="A166" s="15" t="s">
        <v>5</v>
      </c>
      <c r="B166" s="14" t="s">
        <v>436</v>
      </c>
      <c r="C166" s="4">
        <v>300</v>
      </c>
      <c r="D166" s="99">
        <f>5171.04+400</f>
        <v>5571.04</v>
      </c>
    </row>
    <row r="167" spans="1:4" ht="75" x14ac:dyDescent="0.3">
      <c r="A167" s="56" t="s">
        <v>430</v>
      </c>
      <c r="B167" s="17" t="s">
        <v>425</v>
      </c>
      <c r="C167" s="2" t="s">
        <v>405</v>
      </c>
      <c r="D167" s="106">
        <f>D171+D168</f>
        <v>1361.09</v>
      </c>
    </row>
    <row r="168" spans="1:4" ht="18.75" x14ac:dyDescent="0.3">
      <c r="A168" s="76" t="s">
        <v>203</v>
      </c>
      <c r="B168" s="14" t="s">
        <v>564</v>
      </c>
      <c r="C168" s="3" t="s">
        <v>405</v>
      </c>
      <c r="D168" s="102">
        <f>D169</f>
        <v>1361.09</v>
      </c>
    </row>
    <row r="169" spans="1:4" ht="18.75" x14ac:dyDescent="0.3">
      <c r="A169" s="76" t="s">
        <v>204</v>
      </c>
      <c r="B169" s="14" t="s">
        <v>563</v>
      </c>
      <c r="C169" s="3" t="s">
        <v>405</v>
      </c>
      <c r="D169" s="102">
        <f>D170</f>
        <v>1361.09</v>
      </c>
    </row>
    <row r="170" spans="1:4" ht="18.75" x14ac:dyDescent="0.3">
      <c r="A170" s="76" t="s">
        <v>4</v>
      </c>
      <c r="B170" s="14" t="s">
        <v>563</v>
      </c>
      <c r="C170" s="4">
        <v>200</v>
      </c>
      <c r="D170" s="102">
        <v>1361.09</v>
      </c>
    </row>
    <row r="171" spans="1:4" ht="37.5" x14ac:dyDescent="0.3">
      <c r="A171" s="9" t="s">
        <v>427</v>
      </c>
      <c r="B171" s="14" t="s">
        <v>428</v>
      </c>
      <c r="C171" s="3" t="s">
        <v>405</v>
      </c>
      <c r="D171" s="102">
        <f>D172</f>
        <v>0</v>
      </c>
    </row>
    <row r="172" spans="1:4" ht="18.75" x14ac:dyDescent="0.3">
      <c r="A172" s="8" t="s">
        <v>426</v>
      </c>
      <c r="B172" s="14" t="s">
        <v>429</v>
      </c>
      <c r="C172" s="3" t="s">
        <v>405</v>
      </c>
      <c r="D172" s="102">
        <f>D173</f>
        <v>0</v>
      </c>
    </row>
    <row r="173" spans="1:4" ht="18.75" x14ac:dyDescent="0.3">
      <c r="A173" s="16" t="s">
        <v>4</v>
      </c>
      <c r="B173" s="14" t="s">
        <v>429</v>
      </c>
      <c r="C173" s="4">
        <v>200</v>
      </c>
      <c r="D173" s="109">
        <v>0</v>
      </c>
    </row>
    <row r="174" spans="1:4" ht="75" x14ac:dyDescent="0.3">
      <c r="A174" s="53" t="s">
        <v>334</v>
      </c>
      <c r="B174" s="17" t="s">
        <v>52</v>
      </c>
      <c r="C174" s="2" t="s">
        <v>405</v>
      </c>
      <c r="D174" s="106">
        <f>D175+D217+D237+D249+D242</f>
        <v>681625.02</v>
      </c>
    </row>
    <row r="175" spans="1:4" ht="75" x14ac:dyDescent="0.3">
      <c r="A175" s="20" t="s">
        <v>366</v>
      </c>
      <c r="B175" s="17" t="s">
        <v>53</v>
      </c>
      <c r="C175" s="3" t="s">
        <v>405</v>
      </c>
      <c r="D175" s="106">
        <f>D176+D179+D192+D201+D204+D215+D185+D207+D188+D195+D198+D210+D183+D213</f>
        <v>205037.4</v>
      </c>
    </row>
    <row r="176" spans="1:4" ht="37.5" x14ac:dyDescent="0.3">
      <c r="A176" s="15" t="s">
        <v>146</v>
      </c>
      <c r="B176" s="14" t="s">
        <v>161</v>
      </c>
      <c r="C176" s="3" t="s">
        <v>405</v>
      </c>
      <c r="D176" s="102">
        <f>D177+D178</f>
        <v>4258.2199999999993</v>
      </c>
    </row>
    <row r="177" spans="1:4" ht="18.75" x14ac:dyDescent="0.3">
      <c r="A177" s="57" t="s">
        <v>4</v>
      </c>
      <c r="B177" s="14" t="s">
        <v>161</v>
      </c>
      <c r="C177" s="4">
        <v>200</v>
      </c>
      <c r="D177" s="102">
        <v>62.61</v>
      </c>
    </row>
    <row r="178" spans="1:4" ht="18.75" x14ac:dyDescent="0.3">
      <c r="A178" s="15" t="s">
        <v>5</v>
      </c>
      <c r="B178" s="14" t="s">
        <v>161</v>
      </c>
      <c r="C178" s="4">
        <v>300</v>
      </c>
      <c r="D178" s="102">
        <v>4195.6099999999997</v>
      </c>
    </row>
    <row r="179" spans="1:4" ht="18.75" x14ac:dyDescent="0.3">
      <c r="A179" s="15" t="s">
        <v>127</v>
      </c>
      <c r="B179" s="14" t="s">
        <v>162</v>
      </c>
      <c r="C179" s="3" t="s">
        <v>405</v>
      </c>
      <c r="D179" s="102">
        <f>D181+D182+D180</f>
        <v>54356.659999999996</v>
      </c>
    </row>
    <row r="180" spans="1:4" ht="56.25" x14ac:dyDescent="0.3">
      <c r="A180" s="13" t="s">
        <v>11</v>
      </c>
      <c r="B180" s="14" t="s">
        <v>162</v>
      </c>
      <c r="C180" s="4">
        <v>100</v>
      </c>
      <c r="D180" s="102">
        <v>250</v>
      </c>
    </row>
    <row r="181" spans="1:4" ht="18.75" x14ac:dyDescent="0.3">
      <c r="A181" s="57" t="s">
        <v>4</v>
      </c>
      <c r="B181" s="14" t="s">
        <v>162</v>
      </c>
      <c r="C181" s="4">
        <v>200</v>
      </c>
      <c r="D181" s="102">
        <v>528.91999999999996</v>
      </c>
    </row>
    <row r="182" spans="1:4" ht="18.75" x14ac:dyDescent="0.3">
      <c r="A182" s="15" t="s">
        <v>5</v>
      </c>
      <c r="B182" s="14" t="s">
        <v>162</v>
      </c>
      <c r="C182" s="4">
        <v>300</v>
      </c>
      <c r="D182" s="102">
        <v>53577.74</v>
      </c>
    </row>
    <row r="183" spans="1:4" ht="18.75" x14ac:dyDescent="0.3">
      <c r="A183" s="8" t="s">
        <v>417</v>
      </c>
      <c r="B183" s="14" t="s">
        <v>439</v>
      </c>
      <c r="C183" s="3" t="s">
        <v>405</v>
      </c>
      <c r="D183" s="102">
        <f>D184</f>
        <v>433.68</v>
      </c>
    </row>
    <row r="184" spans="1:4" ht="18.75" x14ac:dyDescent="0.3">
      <c r="A184" s="58" t="s">
        <v>5</v>
      </c>
      <c r="B184" s="14" t="s">
        <v>439</v>
      </c>
      <c r="C184" s="4">
        <v>300</v>
      </c>
      <c r="D184" s="102">
        <v>433.68</v>
      </c>
    </row>
    <row r="185" spans="1:4" ht="37.5" x14ac:dyDescent="0.3">
      <c r="A185" s="59" t="s">
        <v>290</v>
      </c>
      <c r="B185" s="14" t="s">
        <v>169</v>
      </c>
      <c r="C185" s="3" t="s">
        <v>405</v>
      </c>
      <c r="D185" s="102">
        <f>D186+D187</f>
        <v>385.33</v>
      </c>
    </row>
    <row r="186" spans="1:4" ht="18.75" x14ac:dyDescent="0.3">
      <c r="A186" s="15" t="s">
        <v>4</v>
      </c>
      <c r="B186" s="14" t="s">
        <v>169</v>
      </c>
      <c r="C186" s="4">
        <v>200</v>
      </c>
      <c r="D186" s="102">
        <v>5.3</v>
      </c>
    </row>
    <row r="187" spans="1:4" ht="18.75" x14ac:dyDescent="0.3">
      <c r="A187" s="15" t="s">
        <v>5</v>
      </c>
      <c r="B187" s="14" t="s">
        <v>169</v>
      </c>
      <c r="C187" s="4">
        <v>300</v>
      </c>
      <c r="D187" s="102">
        <v>380.03</v>
      </c>
    </row>
    <row r="188" spans="1:4" ht="56.25" x14ac:dyDescent="0.3">
      <c r="A188" s="59" t="s">
        <v>380</v>
      </c>
      <c r="B188" s="14" t="s">
        <v>271</v>
      </c>
      <c r="C188" s="3" t="s">
        <v>405</v>
      </c>
      <c r="D188" s="102">
        <f>D189+D190</f>
        <v>19122.039999999997</v>
      </c>
    </row>
    <row r="189" spans="1:4" ht="18.75" x14ac:dyDescent="0.3">
      <c r="A189" s="15" t="s">
        <v>4</v>
      </c>
      <c r="B189" s="14" t="s">
        <v>271</v>
      </c>
      <c r="C189" s="4">
        <v>200</v>
      </c>
      <c r="D189" s="102">
        <v>142.35</v>
      </c>
    </row>
    <row r="190" spans="1:4" ht="18.75" x14ac:dyDescent="0.3">
      <c r="A190" s="15" t="s">
        <v>5</v>
      </c>
      <c r="B190" s="14" t="s">
        <v>271</v>
      </c>
      <c r="C190" s="4">
        <v>300</v>
      </c>
      <c r="D190" s="102">
        <f>18979.69</f>
        <v>18979.689999999999</v>
      </c>
    </row>
    <row r="191" spans="1:4" ht="18.75" x14ac:dyDescent="0.3">
      <c r="A191" s="23" t="s">
        <v>414</v>
      </c>
      <c r="B191" s="14" t="s">
        <v>415</v>
      </c>
      <c r="C191" s="3" t="s">
        <v>405</v>
      </c>
      <c r="D191" s="106">
        <f>D192+D195+D198+D201+D204+D207+D210</f>
        <v>125678.63</v>
      </c>
    </row>
    <row r="192" spans="1:4" ht="18.75" x14ac:dyDescent="0.3">
      <c r="A192" s="60" t="s">
        <v>130</v>
      </c>
      <c r="B192" s="14" t="s">
        <v>165</v>
      </c>
      <c r="C192" s="3" t="s">
        <v>405</v>
      </c>
      <c r="D192" s="102">
        <f>D193+D194</f>
        <v>44850.76</v>
      </c>
    </row>
    <row r="193" spans="1:4" ht="18.75" x14ac:dyDescent="0.3">
      <c r="A193" s="15" t="s">
        <v>4</v>
      </c>
      <c r="B193" s="14" t="s">
        <v>165</v>
      </c>
      <c r="C193" s="4">
        <v>200</v>
      </c>
      <c r="D193" s="102">
        <v>709</v>
      </c>
    </row>
    <row r="194" spans="1:4" ht="18.75" x14ac:dyDescent="0.3">
      <c r="A194" s="15" t="s">
        <v>5</v>
      </c>
      <c r="B194" s="14" t="s">
        <v>165</v>
      </c>
      <c r="C194" s="4">
        <v>300</v>
      </c>
      <c r="D194" s="102">
        <v>44141.760000000002</v>
      </c>
    </row>
    <row r="195" spans="1:4" ht="37.5" x14ac:dyDescent="0.3">
      <c r="A195" s="15" t="s">
        <v>128</v>
      </c>
      <c r="B195" s="14" t="s">
        <v>163</v>
      </c>
      <c r="C195" s="3" t="s">
        <v>405</v>
      </c>
      <c r="D195" s="102">
        <f>D196+D197</f>
        <v>48672.06</v>
      </c>
    </row>
    <row r="196" spans="1:4" ht="18.75" x14ac:dyDescent="0.3">
      <c r="A196" s="15" t="s">
        <v>4</v>
      </c>
      <c r="B196" s="14" t="s">
        <v>163</v>
      </c>
      <c r="C196" s="4">
        <v>200</v>
      </c>
      <c r="D196" s="102">
        <v>739</v>
      </c>
    </row>
    <row r="197" spans="1:4" ht="18.75" x14ac:dyDescent="0.3">
      <c r="A197" s="15" t="s">
        <v>5</v>
      </c>
      <c r="B197" s="14" t="s">
        <v>163</v>
      </c>
      <c r="C197" s="4">
        <v>300</v>
      </c>
      <c r="D197" s="102">
        <v>47933.06</v>
      </c>
    </row>
    <row r="198" spans="1:4" ht="37.5" x14ac:dyDescent="0.3">
      <c r="A198" s="15" t="s">
        <v>129</v>
      </c>
      <c r="B198" s="14" t="s">
        <v>164</v>
      </c>
      <c r="C198" s="3" t="s">
        <v>405</v>
      </c>
      <c r="D198" s="102">
        <f>D199+D200</f>
        <v>2300</v>
      </c>
    </row>
    <row r="199" spans="1:4" ht="18.75" x14ac:dyDescent="0.3">
      <c r="A199" s="15" t="s">
        <v>4</v>
      </c>
      <c r="B199" s="14" t="s">
        <v>164</v>
      </c>
      <c r="C199" s="33">
        <v>200</v>
      </c>
      <c r="D199" s="100">
        <f>34</f>
        <v>34</v>
      </c>
    </row>
    <row r="200" spans="1:4" ht="18.75" x14ac:dyDescent="0.3">
      <c r="A200" s="15" t="s">
        <v>5</v>
      </c>
      <c r="B200" s="14" t="s">
        <v>164</v>
      </c>
      <c r="C200" s="4">
        <v>300</v>
      </c>
      <c r="D200" s="100">
        <f>2266</f>
        <v>2266</v>
      </c>
    </row>
    <row r="201" spans="1:4" ht="37.5" x14ac:dyDescent="0.3">
      <c r="A201" s="15" t="s">
        <v>131</v>
      </c>
      <c r="B201" s="14" t="s">
        <v>166</v>
      </c>
      <c r="C201" s="3" t="s">
        <v>405</v>
      </c>
      <c r="D201" s="102">
        <f>D202+D203</f>
        <v>80</v>
      </c>
    </row>
    <row r="202" spans="1:4" ht="18.75" x14ac:dyDescent="0.3">
      <c r="A202" s="15" t="s">
        <v>4</v>
      </c>
      <c r="B202" s="14" t="s">
        <v>166</v>
      </c>
      <c r="C202" s="4">
        <v>200</v>
      </c>
      <c r="D202" s="100">
        <v>1.18</v>
      </c>
    </row>
    <row r="203" spans="1:4" ht="18.75" x14ac:dyDescent="0.3">
      <c r="A203" s="15" t="s">
        <v>5</v>
      </c>
      <c r="B203" s="14" t="s">
        <v>166</v>
      </c>
      <c r="C203" s="4">
        <v>300</v>
      </c>
      <c r="D203" s="102">
        <v>78.819999999999993</v>
      </c>
    </row>
    <row r="204" spans="1:4" ht="37.5" x14ac:dyDescent="0.3">
      <c r="A204" s="15" t="s">
        <v>132</v>
      </c>
      <c r="B204" s="14" t="s">
        <v>167</v>
      </c>
      <c r="C204" s="3" t="s">
        <v>405</v>
      </c>
      <c r="D204" s="102">
        <f>D205+D206</f>
        <v>195</v>
      </c>
    </row>
    <row r="205" spans="1:4" ht="18.75" x14ac:dyDescent="0.3">
      <c r="A205" s="15" t="s">
        <v>4</v>
      </c>
      <c r="B205" s="14" t="s">
        <v>167</v>
      </c>
      <c r="C205" s="4">
        <v>200</v>
      </c>
      <c r="D205" s="102">
        <v>2.88</v>
      </c>
    </row>
    <row r="206" spans="1:4" ht="18.75" x14ac:dyDescent="0.3">
      <c r="A206" s="15" t="s">
        <v>5</v>
      </c>
      <c r="B206" s="14" t="s">
        <v>167</v>
      </c>
      <c r="C206" s="4">
        <v>300</v>
      </c>
      <c r="D206" s="102">
        <v>192.12</v>
      </c>
    </row>
    <row r="207" spans="1:4" ht="37.5" x14ac:dyDescent="0.3">
      <c r="A207" s="15" t="s">
        <v>12</v>
      </c>
      <c r="B207" s="14" t="s">
        <v>248</v>
      </c>
      <c r="C207" s="3" t="s">
        <v>405</v>
      </c>
      <c r="D207" s="102">
        <f>D208+D209</f>
        <v>29110.51</v>
      </c>
    </row>
    <row r="208" spans="1:4" ht="18.75" x14ac:dyDescent="0.3">
      <c r="A208" s="15" t="s">
        <v>4</v>
      </c>
      <c r="B208" s="14" t="s">
        <v>248</v>
      </c>
      <c r="C208" s="4">
        <v>200</v>
      </c>
      <c r="D208" s="102">
        <v>393</v>
      </c>
    </row>
    <row r="209" spans="1:4" ht="18.75" x14ac:dyDescent="0.3">
      <c r="A209" s="15" t="s">
        <v>5</v>
      </c>
      <c r="B209" s="14" t="s">
        <v>248</v>
      </c>
      <c r="C209" s="4">
        <v>300</v>
      </c>
      <c r="D209" s="102">
        <v>28717.51</v>
      </c>
    </row>
    <row r="210" spans="1:4" ht="75" x14ac:dyDescent="0.3">
      <c r="A210" s="55" t="s">
        <v>396</v>
      </c>
      <c r="B210" s="14" t="s">
        <v>395</v>
      </c>
      <c r="C210" s="3" t="s">
        <v>405</v>
      </c>
      <c r="D210" s="102">
        <f>D211+D212</f>
        <v>470.3</v>
      </c>
    </row>
    <row r="211" spans="1:4" ht="18.75" x14ac:dyDescent="0.3">
      <c r="A211" s="15" t="s">
        <v>4</v>
      </c>
      <c r="B211" s="14" t="s">
        <v>395</v>
      </c>
      <c r="C211" s="4">
        <v>200</v>
      </c>
      <c r="D211" s="102">
        <f>4.3</f>
        <v>4.3</v>
      </c>
    </row>
    <row r="212" spans="1:4" ht="18.75" x14ac:dyDescent="0.3">
      <c r="A212" s="15" t="s">
        <v>5</v>
      </c>
      <c r="B212" s="14" t="s">
        <v>395</v>
      </c>
      <c r="C212" s="4">
        <v>300</v>
      </c>
      <c r="D212" s="102">
        <v>466</v>
      </c>
    </row>
    <row r="213" spans="1:4" ht="75" x14ac:dyDescent="0.3">
      <c r="A213" s="78" t="s">
        <v>554</v>
      </c>
      <c r="B213" s="14" t="s">
        <v>553</v>
      </c>
      <c r="C213" s="3" t="s">
        <v>405</v>
      </c>
      <c r="D213" s="102">
        <f>D214</f>
        <v>500</v>
      </c>
    </row>
    <row r="214" spans="1:4" ht="18.75" x14ac:dyDescent="0.3">
      <c r="A214" s="15" t="s">
        <v>5</v>
      </c>
      <c r="B214" s="14" t="s">
        <v>553</v>
      </c>
      <c r="C214" s="4">
        <v>300</v>
      </c>
      <c r="D214" s="102">
        <v>500</v>
      </c>
    </row>
    <row r="215" spans="1:4" ht="37.5" x14ac:dyDescent="0.3">
      <c r="A215" s="19" t="s">
        <v>290</v>
      </c>
      <c r="B215" s="14" t="s">
        <v>168</v>
      </c>
      <c r="C215" s="3" t="s">
        <v>405</v>
      </c>
      <c r="D215" s="102">
        <f>D216</f>
        <v>302.83999999999997</v>
      </c>
    </row>
    <row r="216" spans="1:4" ht="18.75" x14ac:dyDescent="0.3">
      <c r="A216" s="15" t="s">
        <v>5</v>
      </c>
      <c r="B216" s="14" t="s">
        <v>168</v>
      </c>
      <c r="C216" s="4">
        <v>300</v>
      </c>
      <c r="D216" s="102">
        <v>302.83999999999997</v>
      </c>
    </row>
    <row r="217" spans="1:4" ht="37.5" x14ac:dyDescent="0.3">
      <c r="A217" s="23" t="s">
        <v>335</v>
      </c>
      <c r="B217" s="17" t="s">
        <v>54</v>
      </c>
      <c r="C217" s="3" t="s">
        <v>405</v>
      </c>
      <c r="D217" s="106">
        <f>D220+D223+D229+D232+D226+D235+D218</f>
        <v>322693.56</v>
      </c>
    </row>
    <row r="218" spans="1:4" ht="37.5" x14ac:dyDescent="0.3">
      <c r="A218" s="29" t="s">
        <v>384</v>
      </c>
      <c r="B218" s="14" t="s">
        <v>389</v>
      </c>
      <c r="C218" s="3" t="s">
        <v>405</v>
      </c>
      <c r="D218" s="102">
        <f>D219</f>
        <v>3</v>
      </c>
    </row>
    <row r="219" spans="1:4" ht="18.75" x14ac:dyDescent="0.3">
      <c r="A219" s="19" t="s">
        <v>4</v>
      </c>
      <c r="B219" s="14" t="s">
        <v>389</v>
      </c>
      <c r="C219" s="4">
        <v>200</v>
      </c>
      <c r="D219" s="102">
        <v>3</v>
      </c>
    </row>
    <row r="220" spans="1:4" ht="18.75" x14ac:dyDescent="0.3">
      <c r="A220" s="15" t="s">
        <v>142</v>
      </c>
      <c r="B220" s="14" t="s">
        <v>170</v>
      </c>
      <c r="C220" s="3" t="s">
        <v>405</v>
      </c>
      <c r="D220" s="102">
        <f>D221+D222</f>
        <v>82.63000000000001</v>
      </c>
    </row>
    <row r="221" spans="1:4" ht="18.75" x14ac:dyDescent="0.3">
      <c r="A221" s="15" t="s">
        <v>4</v>
      </c>
      <c r="B221" s="14" t="s">
        <v>170</v>
      </c>
      <c r="C221" s="4">
        <v>200</v>
      </c>
      <c r="D221" s="102">
        <v>0.95</v>
      </c>
    </row>
    <row r="222" spans="1:4" ht="18.75" x14ac:dyDescent="0.3">
      <c r="A222" s="15" t="s">
        <v>5</v>
      </c>
      <c r="B222" s="14" t="s">
        <v>170</v>
      </c>
      <c r="C222" s="4">
        <v>300</v>
      </c>
      <c r="D222" s="102">
        <v>81.680000000000007</v>
      </c>
    </row>
    <row r="223" spans="1:4" ht="18.75" x14ac:dyDescent="0.3">
      <c r="A223" s="29" t="s">
        <v>291</v>
      </c>
      <c r="B223" s="14" t="s">
        <v>171</v>
      </c>
      <c r="C223" s="3" t="s">
        <v>405</v>
      </c>
      <c r="D223" s="102">
        <f>D224+D225</f>
        <v>37868.670000000006</v>
      </c>
    </row>
    <row r="224" spans="1:4" ht="18.75" x14ac:dyDescent="0.3">
      <c r="A224" s="15" t="s">
        <v>4</v>
      </c>
      <c r="B224" s="14" t="s">
        <v>171</v>
      </c>
      <c r="C224" s="4">
        <v>200</v>
      </c>
      <c r="D224" s="102">
        <v>3.3</v>
      </c>
    </row>
    <row r="225" spans="1:4" ht="18.75" x14ac:dyDescent="0.3">
      <c r="A225" s="15" t="s">
        <v>5</v>
      </c>
      <c r="B225" s="14" t="s">
        <v>171</v>
      </c>
      <c r="C225" s="4">
        <v>300</v>
      </c>
      <c r="D225" s="102">
        <v>37865.370000000003</v>
      </c>
    </row>
    <row r="226" spans="1:4" ht="37.5" x14ac:dyDescent="0.3">
      <c r="A226" s="26" t="s">
        <v>133</v>
      </c>
      <c r="B226" s="14" t="s">
        <v>276</v>
      </c>
      <c r="C226" s="3" t="s">
        <v>405</v>
      </c>
      <c r="D226" s="102">
        <f>D227+D228</f>
        <v>42674.85</v>
      </c>
    </row>
    <row r="227" spans="1:4" ht="18.75" x14ac:dyDescent="0.3">
      <c r="A227" s="15" t="s">
        <v>4</v>
      </c>
      <c r="B227" s="14" t="s">
        <v>276</v>
      </c>
      <c r="C227" s="4">
        <v>200</v>
      </c>
      <c r="D227" s="102">
        <v>531</v>
      </c>
    </row>
    <row r="228" spans="1:4" ht="18.75" x14ac:dyDescent="0.3">
      <c r="A228" s="15" t="s">
        <v>5</v>
      </c>
      <c r="B228" s="14" t="s">
        <v>276</v>
      </c>
      <c r="C228" s="4">
        <v>300</v>
      </c>
      <c r="D228" s="102">
        <v>42143.85</v>
      </c>
    </row>
    <row r="229" spans="1:4" ht="37.5" x14ac:dyDescent="0.3">
      <c r="A229" s="15" t="s">
        <v>250</v>
      </c>
      <c r="B229" s="14" t="s">
        <v>251</v>
      </c>
      <c r="C229" s="3" t="s">
        <v>405</v>
      </c>
      <c r="D229" s="102">
        <f>D230+D231</f>
        <v>200.47</v>
      </c>
    </row>
    <row r="230" spans="1:4" ht="18.75" x14ac:dyDescent="0.3">
      <c r="A230" s="15" t="s">
        <v>4</v>
      </c>
      <c r="B230" s="14" t="s">
        <v>251</v>
      </c>
      <c r="C230" s="4">
        <v>200</v>
      </c>
      <c r="D230" s="102">
        <v>2</v>
      </c>
    </row>
    <row r="231" spans="1:4" ht="18.75" x14ac:dyDescent="0.3">
      <c r="A231" s="15" t="s">
        <v>5</v>
      </c>
      <c r="B231" s="14" t="s">
        <v>251</v>
      </c>
      <c r="C231" s="4">
        <v>300</v>
      </c>
      <c r="D231" s="102">
        <v>198.47</v>
      </c>
    </row>
    <row r="232" spans="1:4" ht="75" x14ac:dyDescent="0.3">
      <c r="A232" s="15" t="s">
        <v>134</v>
      </c>
      <c r="B232" s="14" t="s">
        <v>172</v>
      </c>
      <c r="C232" s="3" t="s">
        <v>405</v>
      </c>
      <c r="D232" s="102">
        <f>D233+D234</f>
        <v>10787.109999999999</v>
      </c>
    </row>
    <row r="233" spans="1:4" ht="18.75" x14ac:dyDescent="0.3">
      <c r="A233" s="15" t="s">
        <v>4</v>
      </c>
      <c r="B233" s="14" t="s">
        <v>172</v>
      </c>
      <c r="C233" s="4">
        <v>200</v>
      </c>
      <c r="D233" s="102">
        <v>106.31</v>
      </c>
    </row>
    <row r="234" spans="1:4" ht="18.75" x14ac:dyDescent="0.3">
      <c r="A234" s="15" t="s">
        <v>5</v>
      </c>
      <c r="B234" s="14" t="s">
        <v>172</v>
      </c>
      <c r="C234" s="4">
        <v>300</v>
      </c>
      <c r="D234" s="102">
        <v>10680.8</v>
      </c>
    </row>
    <row r="235" spans="1:4" ht="37.5" x14ac:dyDescent="0.3">
      <c r="A235" s="19" t="s">
        <v>384</v>
      </c>
      <c r="B235" s="14" t="s">
        <v>383</v>
      </c>
      <c r="C235" s="3" t="s">
        <v>405</v>
      </c>
      <c r="D235" s="102">
        <f>D236</f>
        <v>231076.83</v>
      </c>
    </row>
    <row r="236" spans="1:4" ht="18.75" x14ac:dyDescent="0.3">
      <c r="A236" s="15" t="s">
        <v>5</v>
      </c>
      <c r="B236" s="14" t="s">
        <v>383</v>
      </c>
      <c r="C236" s="4">
        <v>300</v>
      </c>
      <c r="D236" s="102">
        <v>231076.83</v>
      </c>
    </row>
    <row r="237" spans="1:4" ht="37.5" x14ac:dyDescent="0.3">
      <c r="A237" s="23" t="s">
        <v>336</v>
      </c>
      <c r="B237" s="17" t="s">
        <v>55</v>
      </c>
      <c r="C237" s="3" t="s">
        <v>405</v>
      </c>
      <c r="D237" s="106">
        <f>D238+D240</f>
        <v>13234.74</v>
      </c>
    </row>
    <row r="238" spans="1:4" ht="37.5" x14ac:dyDescent="0.3">
      <c r="A238" s="15" t="s">
        <v>13</v>
      </c>
      <c r="B238" s="14" t="s">
        <v>173</v>
      </c>
      <c r="C238" s="3" t="s">
        <v>405</v>
      </c>
      <c r="D238" s="102">
        <f>D239</f>
        <v>1275</v>
      </c>
    </row>
    <row r="239" spans="1:4" ht="18.75" x14ac:dyDescent="0.3">
      <c r="A239" s="15" t="s">
        <v>5</v>
      </c>
      <c r="B239" s="14" t="s">
        <v>173</v>
      </c>
      <c r="C239" s="4">
        <v>300</v>
      </c>
      <c r="D239" s="102">
        <v>1275</v>
      </c>
    </row>
    <row r="240" spans="1:4" ht="42.6" customHeight="1" x14ac:dyDescent="0.25">
      <c r="A240" s="61" t="s">
        <v>412</v>
      </c>
      <c r="B240" s="34" t="s">
        <v>413</v>
      </c>
      <c r="C240" s="35" t="s">
        <v>405</v>
      </c>
      <c r="D240" s="102">
        <f>D241</f>
        <v>11959.74</v>
      </c>
    </row>
    <row r="241" spans="1:4" ht="18.75" x14ac:dyDescent="0.3">
      <c r="A241" s="58" t="s">
        <v>5</v>
      </c>
      <c r="B241" s="14" t="s">
        <v>413</v>
      </c>
      <c r="C241" s="4">
        <v>300</v>
      </c>
      <c r="D241" s="102">
        <v>11959.74</v>
      </c>
    </row>
    <row r="242" spans="1:4" ht="37.5" x14ac:dyDescent="0.3">
      <c r="A242" s="62" t="s">
        <v>371</v>
      </c>
      <c r="B242" s="17" t="s">
        <v>314</v>
      </c>
      <c r="C242" s="3" t="s">
        <v>405</v>
      </c>
      <c r="D242" s="106">
        <f>D245+D243</f>
        <v>116979.06</v>
      </c>
    </row>
    <row r="243" spans="1:4" ht="56.25" x14ac:dyDescent="0.3">
      <c r="A243" s="29" t="s">
        <v>315</v>
      </c>
      <c r="B243" s="14" t="s">
        <v>249</v>
      </c>
      <c r="C243" s="3" t="s">
        <v>405</v>
      </c>
      <c r="D243" s="102">
        <f>D244</f>
        <v>61899.82</v>
      </c>
    </row>
    <row r="244" spans="1:4" ht="18.75" x14ac:dyDescent="0.3">
      <c r="A244" s="15" t="s">
        <v>5</v>
      </c>
      <c r="B244" s="14" t="s">
        <v>249</v>
      </c>
      <c r="C244" s="4">
        <v>300</v>
      </c>
      <c r="D244" s="102">
        <v>61899.82</v>
      </c>
    </row>
    <row r="245" spans="1:4" ht="18.75" x14ac:dyDescent="0.3">
      <c r="A245" s="55" t="s">
        <v>312</v>
      </c>
      <c r="B245" s="14" t="s">
        <v>313</v>
      </c>
      <c r="C245" s="3" t="s">
        <v>405</v>
      </c>
      <c r="D245" s="102">
        <f>D246+D247+D248</f>
        <v>55079.24</v>
      </c>
    </row>
    <row r="246" spans="1:4" ht="56.25" x14ac:dyDescent="0.3">
      <c r="A246" s="19" t="s">
        <v>11</v>
      </c>
      <c r="B246" s="14" t="s">
        <v>313</v>
      </c>
      <c r="C246" s="4">
        <v>100</v>
      </c>
      <c r="D246" s="102">
        <v>407.5</v>
      </c>
    </row>
    <row r="247" spans="1:4" ht="18.75" x14ac:dyDescent="0.3">
      <c r="A247" s="15" t="s">
        <v>4</v>
      </c>
      <c r="B247" s="14" t="s">
        <v>313</v>
      </c>
      <c r="C247" s="4">
        <v>200</v>
      </c>
      <c r="D247" s="102">
        <v>402.5</v>
      </c>
    </row>
    <row r="248" spans="1:4" ht="18.75" x14ac:dyDescent="0.3">
      <c r="A248" s="15" t="s">
        <v>5</v>
      </c>
      <c r="B248" s="14" t="s">
        <v>313</v>
      </c>
      <c r="C248" s="4">
        <v>300</v>
      </c>
      <c r="D248" s="102">
        <v>54269.24</v>
      </c>
    </row>
    <row r="249" spans="1:4" ht="37.5" x14ac:dyDescent="0.3">
      <c r="A249" s="23" t="s">
        <v>337</v>
      </c>
      <c r="B249" s="17" t="s">
        <v>174</v>
      </c>
      <c r="C249" s="2" t="s">
        <v>405</v>
      </c>
      <c r="D249" s="106">
        <f>D250</f>
        <v>23680.26</v>
      </c>
    </row>
    <row r="250" spans="1:4" ht="37.5" x14ac:dyDescent="0.3">
      <c r="A250" s="15" t="s">
        <v>135</v>
      </c>
      <c r="B250" s="14" t="s">
        <v>175</v>
      </c>
      <c r="C250" s="3" t="s">
        <v>405</v>
      </c>
      <c r="D250" s="102">
        <f>D251+D252+D253</f>
        <v>23680.26</v>
      </c>
    </row>
    <row r="251" spans="1:4" ht="56.25" x14ac:dyDescent="0.3">
      <c r="A251" s="19" t="s">
        <v>11</v>
      </c>
      <c r="B251" s="14" t="s">
        <v>175</v>
      </c>
      <c r="C251" s="4">
        <v>100</v>
      </c>
      <c r="D251" s="102">
        <v>21843.21</v>
      </c>
    </row>
    <row r="252" spans="1:4" ht="18.75" x14ac:dyDescent="0.3">
      <c r="A252" s="15" t="s">
        <v>4</v>
      </c>
      <c r="B252" s="14" t="s">
        <v>175</v>
      </c>
      <c r="C252" s="4">
        <v>200</v>
      </c>
      <c r="D252" s="102">
        <v>1835.53</v>
      </c>
    </row>
    <row r="253" spans="1:4" ht="18.75" x14ac:dyDescent="0.3">
      <c r="A253" s="15" t="s">
        <v>6</v>
      </c>
      <c r="B253" s="14" t="s">
        <v>175</v>
      </c>
      <c r="C253" s="4">
        <v>800</v>
      </c>
      <c r="D253" s="102">
        <v>1.52</v>
      </c>
    </row>
    <row r="254" spans="1:4" ht="56.25" x14ac:dyDescent="0.3">
      <c r="A254" s="53" t="s">
        <v>338</v>
      </c>
      <c r="B254" s="17" t="s">
        <v>56</v>
      </c>
      <c r="C254" s="3" t="s">
        <v>405</v>
      </c>
      <c r="D254" s="111">
        <f>D255+D260+D267+D276+D292+D295+D286</f>
        <v>135244.94999999998</v>
      </c>
    </row>
    <row r="255" spans="1:4" ht="37.5" x14ac:dyDescent="0.3">
      <c r="A255" s="23" t="s">
        <v>57</v>
      </c>
      <c r="B255" s="17" t="s">
        <v>58</v>
      </c>
      <c r="C255" s="3" t="s">
        <v>405</v>
      </c>
      <c r="D255" s="107">
        <f>D256+D258</f>
        <v>32662.28</v>
      </c>
    </row>
    <row r="256" spans="1:4" ht="31.35" customHeight="1" x14ac:dyDescent="0.3">
      <c r="A256" s="15" t="s">
        <v>50</v>
      </c>
      <c r="B256" s="14" t="s">
        <v>59</v>
      </c>
      <c r="C256" s="3" t="s">
        <v>405</v>
      </c>
      <c r="D256" s="100">
        <f>D257</f>
        <v>32132.28</v>
      </c>
    </row>
    <row r="257" spans="1:4" ht="37.5" x14ac:dyDescent="0.3">
      <c r="A257" s="15" t="s">
        <v>20</v>
      </c>
      <c r="B257" s="14" t="s">
        <v>59</v>
      </c>
      <c r="C257" s="4">
        <v>600</v>
      </c>
      <c r="D257" s="100">
        <v>32132.28</v>
      </c>
    </row>
    <row r="258" spans="1:4" ht="75" x14ac:dyDescent="0.3">
      <c r="A258" s="15" t="s">
        <v>375</v>
      </c>
      <c r="B258" s="14" t="s">
        <v>120</v>
      </c>
      <c r="C258" s="3" t="s">
        <v>405</v>
      </c>
      <c r="D258" s="100">
        <f>D259</f>
        <v>530</v>
      </c>
    </row>
    <row r="259" spans="1:4" ht="37.5" x14ac:dyDescent="0.3">
      <c r="A259" s="15" t="s">
        <v>20</v>
      </c>
      <c r="B259" s="14" t="s">
        <v>120</v>
      </c>
      <c r="C259" s="4">
        <v>600</v>
      </c>
      <c r="D259" s="100">
        <v>530</v>
      </c>
    </row>
    <row r="260" spans="1:4" ht="37.5" x14ac:dyDescent="0.3">
      <c r="A260" s="23" t="s">
        <v>477</v>
      </c>
      <c r="B260" s="17" t="s">
        <v>121</v>
      </c>
      <c r="C260" s="3" t="s">
        <v>405</v>
      </c>
      <c r="D260" s="107">
        <f>D261+D263+D265</f>
        <v>21106.61</v>
      </c>
    </row>
    <row r="261" spans="1:4" ht="22.35" customHeight="1" x14ac:dyDescent="0.3">
      <c r="A261" s="15" t="s">
        <v>86</v>
      </c>
      <c r="B261" s="14" t="s">
        <v>122</v>
      </c>
      <c r="C261" s="3" t="s">
        <v>405</v>
      </c>
      <c r="D261" s="100">
        <f>D262</f>
        <v>20396.96</v>
      </c>
    </row>
    <row r="262" spans="1:4" ht="37.5" x14ac:dyDescent="0.3">
      <c r="A262" s="15" t="s">
        <v>20</v>
      </c>
      <c r="B262" s="14" t="s">
        <v>122</v>
      </c>
      <c r="C262" s="4">
        <v>600</v>
      </c>
      <c r="D262" s="100">
        <v>20396.96</v>
      </c>
    </row>
    <row r="263" spans="1:4" ht="56.25" x14ac:dyDescent="0.3">
      <c r="A263" s="91" t="s">
        <v>540</v>
      </c>
      <c r="B263" s="14" t="s">
        <v>541</v>
      </c>
      <c r="C263" s="3" t="s">
        <v>405</v>
      </c>
      <c r="D263" s="100">
        <f>D264</f>
        <v>366.02</v>
      </c>
    </row>
    <row r="264" spans="1:4" ht="37.5" x14ac:dyDescent="0.3">
      <c r="A264" s="76" t="s">
        <v>20</v>
      </c>
      <c r="B264" s="14" t="s">
        <v>541</v>
      </c>
      <c r="C264" s="4">
        <v>600</v>
      </c>
      <c r="D264" s="100">
        <v>366.02</v>
      </c>
    </row>
    <row r="265" spans="1:4" ht="37.5" x14ac:dyDescent="0.3">
      <c r="A265" s="15" t="s">
        <v>35</v>
      </c>
      <c r="B265" s="14" t="s">
        <v>123</v>
      </c>
      <c r="C265" s="3" t="s">
        <v>405</v>
      </c>
      <c r="D265" s="100">
        <f>D266</f>
        <v>343.63</v>
      </c>
    </row>
    <row r="266" spans="1:4" ht="37.5" x14ac:dyDescent="0.3">
      <c r="A266" s="15" t="s">
        <v>20</v>
      </c>
      <c r="B266" s="14" t="s">
        <v>123</v>
      </c>
      <c r="C266" s="4">
        <v>600</v>
      </c>
      <c r="D266" s="100">
        <v>343.63</v>
      </c>
    </row>
    <row r="267" spans="1:4" ht="18.75" x14ac:dyDescent="0.3">
      <c r="A267" s="20" t="s">
        <v>476</v>
      </c>
      <c r="B267" s="17" t="s">
        <v>519</v>
      </c>
      <c r="C267" s="3" t="s">
        <v>405</v>
      </c>
      <c r="D267" s="107">
        <f>D268+D270+D272+D274</f>
        <v>1083.24</v>
      </c>
    </row>
    <row r="268" spans="1:4" ht="59.1" customHeight="1" x14ac:dyDescent="0.3">
      <c r="A268" s="63" t="s">
        <v>460</v>
      </c>
      <c r="B268" s="14" t="s">
        <v>520</v>
      </c>
      <c r="C268" s="3" t="s">
        <v>405</v>
      </c>
      <c r="D268" s="100">
        <f>D269</f>
        <v>529.69000000000005</v>
      </c>
    </row>
    <row r="269" spans="1:4" ht="18.75" x14ac:dyDescent="0.3">
      <c r="A269" s="19" t="s">
        <v>4</v>
      </c>
      <c r="B269" s="14" t="s">
        <v>520</v>
      </c>
      <c r="C269" s="4">
        <v>200</v>
      </c>
      <c r="D269" s="100">
        <v>529.69000000000005</v>
      </c>
    </row>
    <row r="270" spans="1:4" ht="37.5" x14ac:dyDescent="0.3">
      <c r="A270" s="63" t="s">
        <v>461</v>
      </c>
      <c r="B270" s="14" t="s">
        <v>521</v>
      </c>
      <c r="C270" s="3" t="s">
        <v>405</v>
      </c>
      <c r="D270" s="100">
        <f>D271</f>
        <v>367.5</v>
      </c>
    </row>
    <row r="271" spans="1:4" ht="18.75" x14ac:dyDescent="0.3">
      <c r="A271" s="15" t="s">
        <v>4</v>
      </c>
      <c r="B271" s="14" t="s">
        <v>521</v>
      </c>
      <c r="C271" s="4">
        <v>200</v>
      </c>
      <c r="D271" s="99">
        <v>367.5</v>
      </c>
    </row>
    <row r="272" spans="1:4" ht="75" x14ac:dyDescent="0.3">
      <c r="A272" s="27" t="s">
        <v>462</v>
      </c>
      <c r="B272" s="14" t="s">
        <v>522</v>
      </c>
      <c r="C272" s="3" t="s">
        <v>405</v>
      </c>
      <c r="D272" s="100">
        <f>D273</f>
        <v>73.55</v>
      </c>
    </row>
    <row r="273" spans="1:4" ht="18.75" x14ac:dyDescent="0.3">
      <c r="A273" s="19" t="s">
        <v>4</v>
      </c>
      <c r="B273" s="14" t="s">
        <v>522</v>
      </c>
      <c r="C273" s="4">
        <v>200</v>
      </c>
      <c r="D273" s="109">
        <v>73.55</v>
      </c>
    </row>
    <row r="274" spans="1:4" ht="56.25" x14ac:dyDescent="0.3">
      <c r="A274" s="27" t="s">
        <v>463</v>
      </c>
      <c r="B274" s="14" t="s">
        <v>523</v>
      </c>
      <c r="C274" s="3" t="s">
        <v>405</v>
      </c>
      <c r="D274" s="100">
        <f>D275</f>
        <v>112.5</v>
      </c>
    </row>
    <row r="275" spans="1:4" ht="18.75" x14ac:dyDescent="0.3">
      <c r="A275" s="19" t="s">
        <v>4</v>
      </c>
      <c r="B275" s="14" t="s">
        <v>523</v>
      </c>
      <c r="C275" s="4">
        <v>200</v>
      </c>
      <c r="D275" s="109">
        <v>112.5</v>
      </c>
    </row>
    <row r="276" spans="1:4" ht="37.5" x14ac:dyDescent="0.3">
      <c r="A276" s="23" t="s">
        <v>339</v>
      </c>
      <c r="B276" s="17" t="s">
        <v>178</v>
      </c>
      <c r="C276" s="3" t="s">
        <v>405</v>
      </c>
      <c r="D276" s="107">
        <f>D277+D282+D284</f>
        <v>79464.179999999993</v>
      </c>
    </row>
    <row r="277" spans="1:4" ht="28.35" customHeight="1" x14ac:dyDescent="0.3">
      <c r="A277" s="15" t="s">
        <v>86</v>
      </c>
      <c r="B277" s="14" t="s">
        <v>179</v>
      </c>
      <c r="C277" s="3" t="s">
        <v>405</v>
      </c>
      <c r="D277" s="100">
        <f>D278+D279+D281+D280</f>
        <v>76457.549999999988</v>
      </c>
    </row>
    <row r="278" spans="1:4" ht="56.25" x14ac:dyDescent="0.3">
      <c r="A278" s="13" t="s">
        <v>3</v>
      </c>
      <c r="B278" s="14" t="s">
        <v>179</v>
      </c>
      <c r="C278" s="4">
        <v>100</v>
      </c>
      <c r="D278" s="100">
        <v>58557.88</v>
      </c>
    </row>
    <row r="279" spans="1:4" ht="18.75" x14ac:dyDescent="0.3">
      <c r="A279" s="13" t="s">
        <v>4</v>
      </c>
      <c r="B279" s="14" t="s">
        <v>179</v>
      </c>
      <c r="C279" s="4">
        <v>200</v>
      </c>
      <c r="D279" s="100">
        <v>12286.61</v>
      </c>
    </row>
    <row r="280" spans="1:4" ht="22.7" customHeight="1" x14ac:dyDescent="0.3">
      <c r="A280" s="13" t="s">
        <v>493</v>
      </c>
      <c r="B280" s="14" t="s">
        <v>179</v>
      </c>
      <c r="C280" s="4">
        <v>400</v>
      </c>
      <c r="D280" s="100">
        <v>5098</v>
      </c>
    </row>
    <row r="281" spans="1:4" ht="18.75" x14ac:dyDescent="0.3">
      <c r="A281" s="13" t="s">
        <v>6</v>
      </c>
      <c r="B281" s="14" t="s">
        <v>179</v>
      </c>
      <c r="C281" s="4">
        <v>800</v>
      </c>
      <c r="D281" s="100">
        <v>515.05999999999995</v>
      </c>
    </row>
    <row r="282" spans="1:4" ht="37.5" x14ac:dyDescent="0.3">
      <c r="A282" s="13" t="s">
        <v>35</v>
      </c>
      <c r="B282" s="14" t="s">
        <v>180</v>
      </c>
      <c r="C282" s="3" t="s">
        <v>405</v>
      </c>
      <c r="D282" s="100">
        <f>D283</f>
        <v>922.89</v>
      </c>
    </row>
    <row r="283" spans="1:4" ht="56.25" x14ac:dyDescent="0.3">
      <c r="A283" s="13" t="s">
        <v>3</v>
      </c>
      <c r="B283" s="14" t="s">
        <v>180</v>
      </c>
      <c r="C283" s="4">
        <v>100</v>
      </c>
      <c r="D283" s="100">
        <v>922.89</v>
      </c>
    </row>
    <row r="284" spans="1:4" ht="18.75" x14ac:dyDescent="0.3">
      <c r="A284" s="13" t="s">
        <v>21</v>
      </c>
      <c r="B284" s="14" t="s">
        <v>181</v>
      </c>
      <c r="C284" s="3" t="s">
        <v>405</v>
      </c>
      <c r="D284" s="100">
        <f>D285</f>
        <v>2083.7399999999998</v>
      </c>
    </row>
    <row r="285" spans="1:4" ht="18.75" x14ac:dyDescent="0.3">
      <c r="A285" s="13" t="s">
        <v>4</v>
      </c>
      <c r="B285" s="14" t="s">
        <v>181</v>
      </c>
      <c r="C285" s="4">
        <v>200</v>
      </c>
      <c r="D285" s="100">
        <v>2083.7399999999998</v>
      </c>
    </row>
    <row r="286" spans="1:4" ht="37.5" x14ac:dyDescent="0.3">
      <c r="A286" s="79" t="s">
        <v>547</v>
      </c>
      <c r="B286" s="88" t="s">
        <v>548</v>
      </c>
      <c r="C286" s="3" t="s">
        <v>405</v>
      </c>
      <c r="D286" s="112">
        <f>D287+D290+D289</f>
        <v>717.36</v>
      </c>
    </row>
    <row r="287" spans="1:4" ht="37.5" x14ac:dyDescent="0.3">
      <c r="A287" s="97" t="s">
        <v>549</v>
      </c>
      <c r="B287" s="84" t="s">
        <v>550</v>
      </c>
      <c r="C287" s="3" t="s">
        <v>405</v>
      </c>
      <c r="D287" s="113">
        <f>D288</f>
        <v>150</v>
      </c>
    </row>
    <row r="288" spans="1:4" ht="18.75" x14ac:dyDescent="0.3">
      <c r="A288" s="87" t="s">
        <v>4</v>
      </c>
      <c r="B288" s="84" t="s">
        <v>550</v>
      </c>
      <c r="C288" s="4">
        <v>200</v>
      </c>
      <c r="D288" s="113">
        <v>150</v>
      </c>
    </row>
    <row r="289" spans="1:4" ht="18.75" x14ac:dyDescent="0.3">
      <c r="A289" s="98"/>
      <c r="B289" s="84" t="s">
        <v>550</v>
      </c>
      <c r="C289" s="4">
        <v>600</v>
      </c>
      <c r="D289" s="113">
        <v>151.11000000000001</v>
      </c>
    </row>
    <row r="290" spans="1:4" ht="18.75" x14ac:dyDescent="0.3">
      <c r="A290" s="96" t="s">
        <v>552</v>
      </c>
      <c r="B290" s="84" t="s">
        <v>551</v>
      </c>
      <c r="C290" s="3" t="s">
        <v>405</v>
      </c>
      <c r="D290" s="113">
        <f>D291</f>
        <v>416.25</v>
      </c>
    </row>
    <row r="291" spans="1:4" ht="18.75" x14ac:dyDescent="0.3">
      <c r="A291" s="87" t="s">
        <v>4</v>
      </c>
      <c r="B291" s="84" t="s">
        <v>551</v>
      </c>
      <c r="C291" s="4">
        <v>200</v>
      </c>
      <c r="D291" s="113">
        <v>416.25</v>
      </c>
    </row>
    <row r="292" spans="1:4" ht="37.5" x14ac:dyDescent="0.3">
      <c r="A292" s="82" t="s">
        <v>517</v>
      </c>
      <c r="B292" s="17" t="s">
        <v>538</v>
      </c>
      <c r="C292" s="2" t="s">
        <v>405</v>
      </c>
      <c r="D292" s="114">
        <f>D293</f>
        <v>59.76</v>
      </c>
    </row>
    <row r="293" spans="1:4" ht="37.5" x14ac:dyDescent="0.3">
      <c r="A293" s="81" t="s">
        <v>518</v>
      </c>
      <c r="B293" s="14" t="s">
        <v>539</v>
      </c>
      <c r="C293" s="3" t="s">
        <v>405</v>
      </c>
      <c r="D293" s="99">
        <f>D294</f>
        <v>59.76</v>
      </c>
    </row>
    <row r="294" spans="1:4" ht="18.75" x14ac:dyDescent="0.3">
      <c r="A294" s="81" t="s">
        <v>4</v>
      </c>
      <c r="B294" s="14" t="s">
        <v>539</v>
      </c>
      <c r="C294" s="4">
        <v>200</v>
      </c>
      <c r="D294" s="99">
        <v>59.76</v>
      </c>
    </row>
    <row r="295" spans="1:4" ht="18.75" x14ac:dyDescent="0.3">
      <c r="A295" s="89" t="s">
        <v>542</v>
      </c>
      <c r="B295" s="88" t="s">
        <v>543</v>
      </c>
      <c r="C295" s="2" t="s">
        <v>405</v>
      </c>
      <c r="D295" s="115">
        <f>D296</f>
        <v>151.52000000000001</v>
      </c>
    </row>
    <row r="296" spans="1:4" ht="56.25" x14ac:dyDescent="0.3">
      <c r="A296" s="92" t="s">
        <v>546</v>
      </c>
      <c r="B296" s="84" t="s">
        <v>545</v>
      </c>
      <c r="C296" s="3" t="s">
        <v>405</v>
      </c>
      <c r="D296" s="116">
        <f>D297+D298</f>
        <v>151.52000000000001</v>
      </c>
    </row>
    <row r="297" spans="1:4" ht="18.75" x14ac:dyDescent="0.3">
      <c r="A297" s="15" t="s">
        <v>5</v>
      </c>
      <c r="B297" s="84" t="s">
        <v>545</v>
      </c>
      <c r="C297" s="4">
        <v>300</v>
      </c>
      <c r="D297" s="116">
        <v>101.01</v>
      </c>
    </row>
    <row r="298" spans="1:4" ht="37.5" x14ac:dyDescent="0.3">
      <c r="A298" s="93" t="s">
        <v>544</v>
      </c>
      <c r="B298" s="84" t="s">
        <v>545</v>
      </c>
      <c r="C298" s="4">
        <v>600</v>
      </c>
      <c r="D298" s="116">
        <v>50.51</v>
      </c>
    </row>
    <row r="299" spans="1:4" ht="75" x14ac:dyDescent="0.3">
      <c r="A299" s="53" t="s">
        <v>317</v>
      </c>
      <c r="B299" s="17" t="s">
        <v>176</v>
      </c>
      <c r="C299" s="3" t="s">
        <v>405</v>
      </c>
      <c r="D299" s="106">
        <f>D300+D303</f>
        <v>1873.9799999999998</v>
      </c>
    </row>
    <row r="300" spans="1:4" ht="37.5" x14ac:dyDescent="0.3">
      <c r="A300" s="23" t="s">
        <v>358</v>
      </c>
      <c r="B300" s="17" t="s">
        <v>177</v>
      </c>
      <c r="C300" s="3" t="s">
        <v>405</v>
      </c>
      <c r="D300" s="107">
        <f>D301</f>
        <v>60</v>
      </c>
    </row>
    <row r="301" spans="1:4" ht="18.75" x14ac:dyDescent="0.3">
      <c r="A301" s="64" t="s">
        <v>410</v>
      </c>
      <c r="B301" s="14" t="s">
        <v>411</v>
      </c>
      <c r="C301" s="3" t="s">
        <v>405</v>
      </c>
      <c r="D301" s="100">
        <f>D302</f>
        <v>60</v>
      </c>
    </row>
    <row r="302" spans="1:4" ht="18.75" x14ac:dyDescent="0.3">
      <c r="A302" s="15" t="s">
        <v>4</v>
      </c>
      <c r="B302" s="14" t="s">
        <v>411</v>
      </c>
      <c r="C302" s="4">
        <v>200</v>
      </c>
      <c r="D302" s="109">
        <v>60</v>
      </c>
    </row>
    <row r="303" spans="1:4" ht="37.5" x14ac:dyDescent="0.3">
      <c r="A303" s="23" t="s">
        <v>254</v>
      </c>
      <c r="B303" s="17" t="s">
        <v>247</v>
      </c>
      <c r="C303" s="3" t="s">
        <v>405</v>
      </c>
      <c r="D303" s="107">
        <f>D304+D306</f>
        <v>1813.9799999999998</v>
      </c>
    </row>
    <row r="304" spans="1:4" ht="18.75" x14ac:dyDescent="0.3">
      <c r="A304" s="15" t="s">
        <v>9</v>
      </c>
      <c r="B304" s="14" t="s">
        <v>255</v>
      </c>
      <c r="C304" s="3" t="s">
        <v>405</v>
      </c>
      <c r="D304" s="100">
        <f>D305</f>
        <v>49.86</v>
      </c>
    </row>
    <row r="305" spans="1:4" ht="56.25" x14ac:dyDescent="0.3">
      <c r="A305" s="13" t="s">
        <v>3</v>
      </c>
      <c r="B305" s="14" t="s">
        <v>255</v>
      </c>
      <c r="C305" s="36">
        <v>100</v>
      </c>
      <c r="D305" s="109">
        <v>49.86</v>
      </c>
    </row>
    <row r="306" spans="1:4" ht="37.5" x14ac:dyDescent="0.3">
      <c r="A306" s="15" t="s">
        <v>10</v>
      </c>
      <c r="B306" s="14" t="s">
        <v>256</v>
      </c>
      <c r="C306" s="3" t="s">
        <v>405</v>
      </c>
      <c r="D306" s="100">
        <f>D307</f>
        <v>1764.12</v>
      </c>
    </row>
    <row r="307" spans="1:4" ht="56.25" x14ac:dyDescent="0.3">
      <c r="A307" s="13" t="s">
        <v>3</v>
      </c>
      <c r="B307" s="14" t="s">
        <v>256</v>
      </c>
      <c r="C307" s="36">
        <v>100</v>
      </c>
      <c r="D307" s="109">
        <v>1764.12</v>
      </c>
    </row>
    <row r="308" spans="1:4" ht="75" x14ac:dyDescent="0.3">
      <c r="A308" s="22" t="s">
        <v>340</v>
      </c>
      <c r="B308" s="17" t="s">
        <v>113</v>
      </c>
      <c r="C308" s="3" t="s">
        <v>405</v>
      </c>
      <c r="D308" s="107">
        <f>D309+D314+D317+D322+D325</f>
        <v>56679.05000000001</v>
      </c>
    </row>
    <row r="309" spans="1:4" ht="56.25" x14ac:dyDescent="0.3">
      <c r="A309" s="65" t="s">
        <v>406</v>
      </c>
      <c r="B309" s="17" t="s">
        <v>114</v>
      </c>
      <c r="C309" s="2" t="s">
        <v>405</v>
      </c>
      <c r="D309" s="107">
        <f>D310</f>
        <v>34109.090000000004</v>
      </c>
    </row>
    <row r="310" spans="1:4" ht="27" customHeight="1" x14ac:dyDescent="0.3">
      <c r="A310" s="13" t="s">
        <v>50</v>
      </c>
      <c r="B310" s="14" t="s">
        <v>182</v>
      </c>
      <c r="C310" s="3" t="s">
        <v>405</v>
      </c>
      <c r="D310" s="100">
        <f>D311+D312+D313</f>
        <v>34109.090000000004</v>
      </c>
    </row>
    <row r="311" spans="1:4" ht="56.25" x14ac:dyDescent="0.3">
      <c r="A311" s="13" t="s">
        <v>3</v>
      </c>
      <c r="B311" s="14" t="s">
        <v>182</v>
      </c>
      <c r="C311" s="4">
        <v>100</v>
      </c>
      <c r="D311" s="109">
        <v>18439.16</v>
      </c>
    </row>
    <row r="312" spans="1:4" ht="18.75" x14ac:dyDescent="0.3">
      <c r="A312" s="15" t="s">
        <v>4</v>
      </c>
      <c r="B312" s="14" t="s">
        <v>182</v>
      </c>
      <c r="C312" s="4">
        <v>200</v>
      </c>
      <c r="D312" s="100">
        <v>8696.1299999999992</v>
      </c>
    </row>
    <row r="313" spans="1:4" ht="18.75" x14ac:dyDescent="0.3">
      <c r="A313" s="13" t="s">
        <v>6</v>
      </c>
      <c r="B313" s="14" t="s">
        <v>182</v>
      </c>
      <c r="C313" s="4">
        <v>800</v>
      </c>
      <c r="D313" s="109">
        <v>6973.8</v>
      </c>
    </row>
    <row r="314" spans="1:4" ht="37.5" x14ac:dyDescent="0.3">
      <c r="A314" s="66" t="s">
        <v>408</v>
      </c>
      <c r="B314" s="17" t="s">
        <v>257</v>
      </c>
      <c r="C314" s="3" t="s">
        <v>405</v>
      </c>
      <c r="D314" s="107">
        <f>D316+D315</f>
        <v>2063.1400000000003</v>
      </c>
    </row>
    <row r="315" spans="1:4" ht="56.25" x14ac:dyDescent="0.3">
      <c r="A315" s="13" t="s">
        <v>3</v>
      </c>
      <c r="B315" s="14" t="s">
        <v>258</v>
      </c>
      <c r="C315" s="4">
        <v>100</v>
      </c>
      <c r="D315" s="109">
        <v>1382.14</v>
      </c>
    </row>
    <row r="316" spans="1:4" ht="18.75" x14ac:dyDescent="0.3">
      <c r="A316" s="15" t="s">
        <v>4</v>
      </c>
      <c r="B316" s="14" t="s">
        <v>258</v>
      </c>
      <c r="C316" s="4">
        <v>200</v>
      </c>
      <c r="D316" s="109">
        <v>681</v>
      </c>
    </row>
    <row r="317" spans="1:4" ht="56.25" x14ac:dyDescent="0.3">
      <c r="A317" s="65" t="s">
        <v>407</v>
      </c>
      <c r="B317" s="17" t="s">
        <v>397</v>
      </c>
      <c r="C317" s="2" t="s">
        <v>405</v>
      </c>
      <c r="D317" s="107">
        <f>D318+D319+D321+D320</f>
        <v>17959.84</v>
      </c>
    </row>
    <row r="318" spans="1:4" ht="56.25" x14ac:dyDescent="0.3">
      <c r="A318" s="13" t="s">
        <v>3</v>
      </c>
      <c r="B318" s="14" t="s">
        <v>398</v>
      </c>
      <c r="C318" s="4">
        <v>100</v>
      </c>
      <c r="D318" s="99">
        <v>4813.5</v>
      </c>
    </row>
    <row r="319" spans="1:4" ht="18.75" x14ac:dyDescent="0.3">
      <c r="A319" s="15" t="s">
        <v>4</v>
      </c>
      <c r="B319" s="14" t="s">
        <v>398</v>
      </c>
      <c r="C319" s="4">
        <v>200</v>
      </c>
      <c r="D319" s="100">
        <v>236.09</v>
      </c>
    </row>
    <row r="320" spans="1:4" ht="18.600000000000001" customHeight="1" x14ac:dyDescent="0.3">
      <c r="A320" s="15" t="s">
        <v>527</v>
      </c>
      <c r="B320" s="14" t="s">
        <v>398</v>
      </c>
      <c r="C320" s="4">
        <v>400</v>
      </c>
      <c r="D320" s="99">
        <v>9594</v>
      </c>
    </row>
    <row r="321" spans="1:4" ht="18.75" x14ac:dyDescent="0.3">
      <c r="A321" s="15" t="s">
        <v>6</v>
      </c>
      <c r="B321" s="14" t="s">
        <v>398</v>
      </c>
      <c r="C321" s="4">
        <v>800</v>
      </c>
      <c r="D321" s="109">
        <v>3316.25</v>
      </c>
    </row>
    <row r="322" spans="1:4" ht="18.75" x14ac:dyDescent="0.3">
      <c r="A322" s="89" t="s">
        <v>533</v>
      </c>
      <c r="B322" s="88" t="s">
        <v>534</v>
      </c>
      <c r="C322" s="2" t="s">
        <v>405</v>
      </c>
      <c r="D322" s="117">
        <f>D323</f>
        <v>2531.98</v>
      </c>
    </row>
    <row r="323" spans="1:4" ht="37.5" x14ac:dyDescent="0.3">
      <c r="A323" s="90" t="s">
        <v>535</v>
      </c>
      <c r="B323" s="84" t="s">
        <v>536</v>
      </c>
      <c r="C323" s="3" t="s">
        <v>405</v>
      </c>
      <c r="D323" s="118">
        <f>D324</f>
        <v>2531.98</v>
      </c>
    </row>
    <row r="324" spans="1:4" ht="37.5" x14ac:dyDescent="0.3">
      <c r="A324" s="85" t="s">
        <v>527</v>
      </c>
      <c r="B324" s="84" t="s">
        <v>536</v>
      </c>
      <c r="C324" s="3" t="s">
        <v>537</v>
      </c>
      <c r="D324" s="118">
        <v>2531.98</v>
      </c>
    </row>
    <row r="325" spans="1:4" ht="18.75" x14ac:dyDescent="0.3">
      <c r="A325" s="130" t="s">
        <v>568</v>
      </c>
      <c r="B325" s="88" t="s">
        <v>565</v>
      </c>
      <c r="C325" s="2" t="s">
        <v>405</v>
      </c>
      <c r="D325" s="117">
        <f>D326</f>
        <v>15</v>
      </c>
    </row>
    <row r="326" spans="1:4" ht="18.75" x14ac:dyDescent="0.3">
      <c r="A326" s="130" t="s">
        <v>567</v>
      </c>
      <c r="B326" s="84" t="s">
        <v>566</v>
      </c>
      <c r="C326" s="3" t="s">
        <v>405</v>
      </c>
      <c r="D326" s="118">
        <f>D327</f>
        <v>15</v>
      </c>
    </row>
    <row r="327" spans="1:4" ht="18.75" x14ac:dyDescent="0.3">
      <c r="A327" s="76" t="s">
        <v>4</v>
      </c>
      <c r="B327" s="84" t="s">
        <v>566</v>
      </c>
      <c r="C327" s="3" t="s">
        <v>409</v>
      </c>
      <c r="D327" s="118">
        <v>15</v>
      </c>
    </row>
    <row r="328" spans="1:4" ht="75" x14ac:dyDescent="0.3">
      <c r="A328" s="22" t="s">
        <v>341</v>
      </c>
      <c r="B328" s="17" t="s">
        <v>119</v>
      </c>
      <c r="C328" s="3" t="s">
        <v>405</v>
      </c>
      <c r="D328" s="107">
        <f>D329+D338</f>
        <v>3380.21</v>
      </c>
    </row>
    <row r="329" spans="1:4" ht="37.5" x14ac:dyDescent="0.3">
      <c r="A329" s="11" t="s">
        <v>342</v>
      </c>
      <c r="B329" s="17" t="s">
        <v>118</v>
      </c>
      <c r="C329" s="3" t="s">
        <v>405</v>
      </c>
      <c r="D329" s="107">
        <f>D330+D333+D335</f>
        <v>2890.88</v>
      </c>
    </row>
    <row r="330" spans="1:4" ht="18.75" x14ac:dyDescent="0.3">
      <c r="A330" s="13" t="s">
        <v>9</v>
      </c>
      <c r="B330" s="14" t="s">
        <v>115</v>
      </c>
      <c r="C330" s="3" t="s">
        <v>405</v>
      </c>
      <c r="D330" s="100">
        <f>D331+D332</f>
        <v>219.46</v>
      </c>
    </row>
    <row r="331" spans="1:4" ht="56.25" x14ac:dyDescent="0.3">
      <c r="A331" s="13" t="s">
        <v>3</v>
      </c>
      <c r="B331" s="14" t="s">
        <v>115</v>
      </c>
      <c r="C331" s="4">
        <v>100</v>
      </c>
      <c r="D331" s="109">
        <v>46.62</v>
      </c>
    </row>
    <row r="332" spans="1:4" ht="18.75" x14ac:dyDescent="0.3">
      <c r="A332" s="13" t="s">
        <v>4</v>
      </c>
      <c r="B332" s="14" t="s">
        <v>115</v>
      </c>
      <c r="C332" s="4">
        <v>200</v>
      </c>
      <c r="D332" s="109">
        <v>172.84</v>
      </c>
    </row>
    <row r="333" spans="1:4" ht="37.5" x14ac:dyDescent="0.3">
      <c r="A333" s="15" t="s">
        <v>10</v>
      </c>
      <c r="B333" s="14" t="s">
        <v>116</v>
      </c>
      <c r="C333" s="3" t="s">
        <v>405</v>
      </c>
      <c r="D333" s="100">
        <f>D334</f>
        <v>1420.83</v>
      </c>
    </row>
    <row r="334" spans="1:4" ht="56.25" x14ac:dyDescent="0.3">
      <c r="A334" s="13" t="s">
        <v>3</v>
      </c>
      <c r="B334" s="14" t="s">
        <v>116</v>
      </c>
      <c r="C334" s="4">
        <v>100</v>
      </c>
      <c r="D334" s="99">
        <v>1420.83</v>
      </c>
    </row>
    <row r="335" spans="1:4" ht="37.5" x14ac:dyDescent="0.3">
      <c r="A335" s="15" t="s">
        <v>14</v>
      </c>
      <c r="B335" s="14" t="s">
        <v>117</v>
      </c>
      <c r="C335" s="3" t="s">
        <v>405</v>
      </c>
      <c r="D335" s="102">
        <f>D336+D337</f>
        <v>1250.5900000000001</v>
      </c>
    </row>
    <row r="336" spans="1:4" ht="56.25" x14ac:dyDescent="0.3">
      <c r="A336" s="13" t="s">
        <v>3</v>
      </c>
      <c r="B336" s="14" t="s">
        <v>117</v>
      </c>
      <c r="C336" s="4">
        <v>100</v>
      </c>
      <c r="D336" s="99">
        <v>999.45</v>
      </c>
    </row>
    <row r="337" spans="1:4" ht="18.75" x14ac:dyDescent="0.3">
      <c r="A337" s="15" t="s">
        <v>4</v>
      </c>
      <c r="B337" s="14" t="s">
        <v>117</v>
      </c>
      <c r="C337" s="4">
        <v>200</v>
      </c>
      <c r="D337" s="99">
        <v>251.14</v>
      </c>
    </row>
    <row r="338" spans="1:4" ht="18.75" x14ac:dyDescent="0.3">
      <c r="A338" s="67" t="s">
        <v>423</v>
      </c>
      <c r="B338" s="17" t="s">
        <v>420</v>
      </c>
      <c r="C338" s="3" t="s">
        <v>405</v>
      </c>
      <c r="D338" s="102">
        <f>D339</f>
        <v>489.33</v>
      </c>
    </row>
    <row r="339" spans="1:4" ht="37.5" x14ac:dyDescent="0.3">
      <c r="A339" s="68" t="s">
        <v>419</v>
      </c>
      <c r="B339" s="14" t="s">
        <v>421</v>
      </c>
      <c r="C339" s="3" t="s">
        <v>405</v>
      </c>
      <c r="D339" s="102">
        <f>D340+D341</f>
        <v>489.33</v>
      </c>
    </row>
    <row r="340" spans="1:4" ht="18.75" x14ac:dyDescent="0.3">
      <c r="A340" s="15" t="s">
        <v>4</v>
      </c>
      <c r="B340" s="14" t="s">
        <v>421</v>
      </c>
      <c r="C340" s="4">
        <v>200</v>
      </c>
      <c r="D340" s="109">
        <v>439.18</v>
      </c>
    </row>
    <row r="341" spans="1:4" ht="18.75" x14ac:dyDescent="0.3">
      <c r="A341" s="13" t="s">
        <v>6</v>
      </c>
      <c r="B341" s="14" t="s">
        <v>421</v>
      </c>
      <c r="C341" s="4">
        <v>800</v>
      </c>
      <c r="D341" s="109">
        <v>50.15</v>
      </c>
    </row>
    <row r="342" spans="1:4" ht="75" x14ac:dyDescent="0.3">
      <c r="A342" s="53" t="s">
        <v>343</v>
      </c>
      <c r="B342" s="17" t="s">
        <v>89</v>
      </c>
      <c r="C342" s="3" t="s">
        <v>405</v>
      </c>
      <c r="D342" s="106">
        <f>D343+D360+D391+D398+D405+D414+D423+D434+D387+D444+D381+D384</f>
        <v>1052463.5400000003</v>
      </c>
    </row>
    <row r="343" spans="1:4" ht="18.75" x14ac:dyDescent="0.3">
      <c r="A343" s="23" t="s">
        <v>344</v>
      </c>
      <c r="B343" s="17" t="s">
        <v>90</v>
      </c>
      <c r="C343" s="3" t="s">
        <v>405</v>
      </c>
      <c r="D343" s="106">
        <f>D344+D348+D351+D355+D358</f>
        <v>361882.11</v>
      </c>
    </row>
    <row r="344" spans="1:4" ht="37.5" x14ac:dyDescent="0.3">
      <c r="A344" s="15" t="s">
        <v>84</v>
      </c>
      <c r="B344" s="14" t="s">
        <v>91</v>
      </c>
      <c r="C344" s="3" t="s">
        <v>405</v>
      </c>
      <c r="D344" s="102">
        <f>D345+D346+D347</f>
        <v>238484.53999999998</v>
      </c>
    </row>
    <row r="345" spans="1:4" ht="56.25" x14ac:dyDescent="0.3">
      <c r="A345" s="15" t="s">
        <v>11</v>
      </c>
      <c r="B345" s="14" t="s">
        <v>91</v>
      </c>
      <c r="C345" s="4">
        <v>100</v>
      </c>
      <c r="D345" s="99">
        <v>148352.57999999999</v>
      </c>
    </row>
    <row r="346" spans="1:4" ht="18.75" x14ac:dyDescent="0.3">
      <c r="A346" s="15" t="s">
        <v>4</v>
      </c>
      <c r="B346" s="14" t="s">
        <v>91</v>
      </c>
      <c r="C346" s="4">
        <v>200</v>
      </c>
      <c r="D346" s="99">
        <v>83733.399999999994</v>
      </c>
    </row>
    <row r="347" spans="1:4" ht="18.75" x14ac:dyDescent="0.3">
      <c r="A347" s="15" t="s">
        <v>6</v>
      </c>
      <c r="B347" s="14" t="s">
        <v>91</v>
      </c>
      <c r="C347" s="4">
        <v>800</v>
      </c>
      <c r="D347" s="99">
        <v>6398.56</v>
      </c>
    </row>
    <row r="348" spans="1:4" ht="75" x14ac:dyDescent="0.3">
      <c r="A348" s="15" t="s">
        <v>289</v>
      </c>
      <c r="B348" s="14" t="s">
        <v>92</v>
      </c>
      <c r="C348" s="3" t="s">
        <v>405</v>
      </c>
      <c r="D348" s="102">
        <f>D349+D350</f>
        <v>9297.8799999999992</v>
      </c>
    </row>
    <row r="349" spans="1:4" ht="18.75" x14ac:dyDescent="0.3">
      <c r="A349" s="15" t="s">
        <v>4</v>
      </c>
      <c r="B349" s="14" t="s">
        <v>92</v>
      </c>
      <c r="C349" s="4">
        <v>200</v>
      </c>
      <c r="D349" s="99">
        <v>155.88</v>
      </c>
    </row>
    <row r="350" spans="1:4" ht="18.75" x14ac:dyDescent="0.3">
      <c r="A350" s="15" t="s">
        <v>5</v>
      </c>
      <c r="B350" s="14" t="s">
        <v>92</v>
      </c>
      <c r="C350" s="4">
        <v>300</v>
      </c>
      <c r="D350" s="99">
        <v>9142</v>
      </c>
    </row>
    <row r="351" spans="1:4" ht="93.75" x14ac:dyDescent="0.3">
      <c r="A351" s="55" t="s">
        <v>286</v>
      </c>
      <c r="B351" s="14" t="s">
        <v>125</v>
      </c>
      <c r="C351" s="3" t="s">
        <v>405</v>
      </c>
      <c r="D351" s="102">
        <f>D352+D353+D354</f>
        <v>106950.54000000001</v>
      </c>
    </row>
    <row r="352" spans="1:4" ht="56.25" x14ac:dyDescent="0.3">
      <c r="A352" s="15" t="s">
        <v>11</v>
      </c>
      <c r="B352" s="14" t="s">
        <v>125</v>
      </c>
      <c r="C352" s="4">
        <v>100</v>
      </c>
      <c r="D352" s="99">
        <v>104351.36</v>
      </c>
    </row>
    <row r="353" spans="1:4" ht="18.75" x14ac:dyDescent="0.3">
      <c r="A353" s="15" t="s">
        <v>4</v>
      </c>
      <c r="B353" s="14" t="s">
        <v>125</v>
      </c>
      <c r="C353" s="4">
        <v>200</v>
      </c>
      <c r="D353" s="99">
        <v>577.29999999999995</v>
      </c>
    </row>
    <row r="354" spans="1:4" ht="18.75" x14ac:dyDescent="0.3">
      <c r="A354" s="15" t="s">
        <v>6</v>
      </c>
      <c r="B354" s="14" t="s">
        <v>125</v>
      </c>
      <c r="C354" s="4">
        <v>800</v>
      </c>
      <c r="D354" s="99">
        <v>2021.88</v>
      </c>
    </row>
    <row r="355" spans="1:4" ht="75" x14ac:dyDescent="0.3">
      <c r="A355" s="15" t="s">
        <v>375</v>
      </c>
      <c r="B355" s="14" t="s">
        <v>93</v>
      </c>
      <c r="C355" s="3" t="s">
        <v>405</v>
      </c>
      <c r="D355" s="102">
        <f>D356+D357</f>
        <v>4561.7</v>
      </c>
    </row>
    <row r="356" spans="1:4" ht="56.25" x14ac:dyDescent="0.3">
      <c r="A356" s="15" t="s">
        <v>11</v>
      </c>
      <c r="B356" s="14" t="s">
        <v>93</v>
      </c>
      <c r="C356" s="4">
        <v>100</v>
      </c>
      <c r="D356" s="99">
        <v>3500</v>
      </c>
    </row>
    <row r="357" spans="1:4" ht="18.75" x14ac:dyDescent="0.3">
      <c r="A357" s="15" t="s">
        <v>5</v>
      </c>
      <c r="B357" s="14" t="s">
        <v>93</v>
      </c>
      <c r="C357" s="4">
        <v>300</v>
      </c>
      <c r="D357" s="99">
        <v>1061.7</v>
      </c>
    </row>
    <row r="358" spans="1:4" ht="37.5" x14ac:dyDescent="0.3">
      <c r="A358" s="15" t="s">
        <v>557</v>
      </c>
      <c r="B358" s="14" t="s">
        <v>558</v>
      </c>
      <c r="C358" s="3" t="s">
        <v>405</v>
      </c>
      <c r="D358" s="99">
        <f>D359</f>
        <v>2587.4499999999998</v>
      </c>
    </row>
    <row r="359" spans="1:4" ht="18.75" x14ac:dyDescent="0.3">
      <c r="A359" s="78" t="s">
        <v>4</v>
      </c>
      <c r="B359" s="14" t="s">
        <v>558</v>
      </c>
      <c r="C359" s="4">
        <v>200</v>
      </c>
      <c r="D359" s="126">
        <v>2587.4499999999998</v>
      </c>
    </row>
    <row r="360" spans="1:4" ht="18.75" x14ac:dyDescent="0.3">
      <c r="A360" s="23" t="s">
        <v>345</v>
      </c>
      <c r="B360" s="17" t="s">
        <v>94</v>
      </c>
      <c r="C360" s="3" t="s">
        <v>405</v>
      </c>
      <c r="D360" s="106">
        <f>D361+D370+D374+D368+D366+D379+D377</f>
        <v>559563.69000000006</v>
      </c>
    </row>
    <row r="361" spans="1:4" ht="37.5" x14ac:dyDescent="0.3">
      <c r="A361" s="15" t="s">
        <v>50</v>
      </c>
      <c r="B361" s="14" t="s">
        <v>95</v>
      </c>
      <c r="C361" s="3" t="s">
        <v>405</v>
      </c>
      <c r="D361" s="102">
        <f>D362+D363+D365+D364</f>
        <v>201393.15</v>
      </c>
    </row>
    <row r="362" spans="1:4" ht="56.25" x14ac:dyDescent="0.3">
      <c r="A362" s="15" t="s">
        <v>11</v>
      </c>
      <c r="B362" s="14" t="s">
        <v>95</v>
      </c>
      <c r="C362" s="4">
        <v>100</v>
      </c>
      <c r="D362" s="102">
        <v>99042.87</v>
      </c>
    </row>
    <row r="363" spans="1:4" ht="18.75" x14ac:dyDescent="0.3">
      <c r="A363" s="15" t="s">
        <v>4</v>
      </c>
      <c r="B363" s="14" t="s">
        <v>95</v>
      </c>
      <c r="C363" s="4">
        <v>200</v>
      </c>
      <c r="D363" s="99">
        <v>93673.17</v>
      </c>
    </row>
    <row r="364" spans="1:4" ht="18.75" x14ac:dyDescent="0.3">
      <c r="A364" s="15" t="s">
        <v>5</v>
      </c>
      <c r="B364" s="14" t="s">
        <v>95</v>
      </c>
      <c r="C364" s="4">
        <v>300</v>
      </c>
      <c r="D364" s="99">
        <v>4014.88</v>
      </c>
    </row>
    <row r="365" spans="1:4" ht="18.75" x14ac:dyDescent="0.3">
      <c r="A365" s="15" t="s">
        <v>6</v>
      </c>
      <c r="B365" s="14" t="s">
        <v>95</v>
      </c>
      <c r="C365" s="4">
        <v>800</v>
      </c>
      <c r="D365" s="99">
        <v>4662.2299999999996</v>
      </c>
    </row>
    <row r="366" spans="1:4" ht="56.25" x14ac:dyDescent="0.3">
      <c r="A366" s="15" t="s">
        <v>393</v>
      </c>
      <c r="B366" s="14" t="s">
        <v>394</v>
      </c>
      <c r="C366" s="3" t="s">
        <v>405</v>
      </c>
      <c r="D366" s="102">
        <f>D367</f>
        <v>28513.81</v>
      </c>
    </row>
    <row r="367" spans="1:4" ht="56.25" x14ac:dyDescent="0.3">
      <c r="A367" s="19" t="s">
        <v>11</v>
      </c>
      <c r="B367" s="14" t="s">
        <v>394</v>
      </c>
      <c r="C367" s="4">
        <v>100</v>
      </c>
      <c r="D367" s="99">
        <v>28513.81</v>
      </c>
    </row>
    <row r="368" spans="1:4" ht="56.25" x14ac:dyDescent="0.3">
      <c r="A368" s="19" t="s">
        <v>378</v>
      </c>
      <c r="B368" s="14" t="s">
        <v>379</v>
      </c>
      <c r="C368" s="3" t="s">
        <v>405</v>
      </c>
      <c r="D368" s="102">
        <f>D369</f>
        <v>39448.9</v>
      </c>
    </row>
    <row r="369" spans="1:6" ht="18.75" x14ac:dyDescent="0.3">
      <c r="A369" s="19" t="s">
        <v>4</v>
      </c>
      <c r="B369" s="14" t="s">
        <v>379</v>
      </c>
      <c r="C369" s="4">
        <v>200</v>
      </c>
      <c r="D369" s="119">
        <v>39448.9</v>
      </c>
    </row>
    <row r="370" spans="1:6" ht="131.25" x14ac:dyDescent="0.3">
      <c r="A370" s="55" t="s">
        <v>287</v>
      </c>
      <c r="B370" s="14" t="s">
        <v>126</v>
      </c>
      <c r="C370" s="3" t="s">
        <v>405</v>
      </c>
      <c r="D370" s="102">
        <f>D371+D372+D373</f>
        <v>278303.68</v>
      </c>
    </row>
    <row r="371" spans="1:6" ht="56.25" x14ac:dyDescent="0.3">
      <c r="A371" s="15" t="s">
        <v>11</v>
      </c>
      <c r="B371" s="14" t="s">
        <v>126</v>
      </c>
      <c r="C371" s="4">
        <v>100</v>
      </c>
      <c r="D371" s="99">
        <v>268188.25</v>
      </c>
    </row>
    <row r="372" spans="1:6" ht="18.75" x14ac:dyDescent="0.3">
      <c r="A372" s="15" t="s">
        <v>4</v>
      </c>
      <c r="B372" s="14" t="s">
        <v>126</v>
      </c>
      <c r="C372" s="4">
        <v>200</v>
      </c>
      <c r="D372" s="99">
        <v>2166.4299999999998</v>
      </c>
    </row>
    <row r="373" spans="1:6" ht="18.75" x14ac:dyDescent="0.3">
      <c r="A373" s="15" t="s">
        <v>6</v>
      </c>
      <c r="B373" s="14" t="s">
        <v>126</v>
      </c>
      <c r="C373" s="4">
        <v>800</v>
      </c>
      <c r="D373" s="99">
        <v>7949</v>
      </c>
    </row>
    <row r="374" spans="1:6" ht="75" x14ac:dyDescent="0.3">
      <c r="A374" s="15" t="s">
        <v>375</v>
      </c>
      <c r="B374" s="14" t="s">
        <v>96</v>
      </c>
      <c r="C374" s="3" t="s">
        <v>405</v>
      </c>
      <c r="D374" s="102">
        <f>D375+D376</f>
        <v>10663.45</v>
      </c>
    </row>
    <row r="375" spans="1:6" ht="56.25" x14ac:dyDescent="0.3">
      <c r="A375" s="15" t="s">
        <v>11</v>
      </c>
      <c r="B375" s="14" t="s">
        <v>96</v>
      </c>
      <c r="C375" s="4">
        <v>100</v>
      </c>
      <c r="D375" s="99">
        <v>9050</v>
      </c>
    </row>
    <row r="376" spans="1:6" ht="18.75" x14ac:dyDescent="0.3">
      <c r="A376" s="15" t="s">
        <v>5</v>
      </c>
      <c r="B376" s="14" t="s">
        <v>96</v>
      </c>
      <c r="C376" s="4">
        <v>300</v>
      </c>
      <c r="D376" s="99">
        <v>1613.45</v>
      </c>
    </row>
    <row r="377" spans="1:6" ht="37.5" x14ac:dyDescent="0.3">
      <c r="A377" s="15" t="s">
        <v>557</v>
      </c>
      <c r="B377" s="14" t="s">
        <v>559</v>
      </c>
      <c r="C377" s="3" t="s">
        <v>405</v>
      </c>
      <c r="D377" s="99">
        <f>D378</f>
        <v>712.27</v>
      </c>
    </row>
    <row r="378" spans="1:6" ht="18.75" x14ac:dyDescent="0.3">
      <c r="A378" s="78" t="s">
        <v>4</v>
      </c>
      <c r="B378" s="14" t="s">
        <v>559</v>
      </c>
      <c r="C378" s="4">
        <v>200</v>
      </c>
      <c r="D378" s="126">
        <v>712.27</v>
      </c>
    </row>
    <row r="379" spans="1:6" ht="37.5" x14ac:dyDescent="0.3">
      <c r="A379" s="78" t="s">
        <v>555</v>
      </c>
      <c r="B379" s="14" t="s">
        <v>556</v>
      </c>
      <c r="C379" s="3" t="s">
        <v>405</v>
      </c>
      <c r="D379" s="102">
        <f>D380</f>
        <v>528.42999999999995</v>
      </c>
    </row>
    <row r="380" spans="1:6" ht="18.75" x14ac:dyDescent="0.3">
      <c r="A380" s="78" t="s">
        <v>4</v>
      </c>
      <c r="B380" s="14" t="s">
        <v>556</v>
      </c>
      <c r="C380" s="4">
        <v>200</v>
      </c>
      <c r="D380" s="99">
        <v>528.42999999999995</v>
      </c>
    </row>
    <row r="381" spans="1:6" ht="93.75" x14ac:dyDescent="0.3">
      <c r="A381" s="19" t="s">
        <v>447</v>
      </c>
      <c r="B381" s="14" t="s">
        <v>424</v>
      </c>
      <c r="C381" s="3" t="s">
        <v>405</v>
      </c>
      <c r="D381" s="102">
        <f>D382+D383</f>
        <v>14164.96</v>
      </c>
      <c r="F381" s="101"/>
    </row>
    <row r="382" spans="1:6" ht="56.25" x14ac:dyDescent="0.3">
      <c r="A382" s="15" t="s">
        <v>11</v>
      </c>
      <c r="B382" s="14" t="s">
        <v>424</v>
      </c>
      <c r="C382" s="4">
        <v>100</v>
      </c>
      <c r="D382" s="99">
        <v>11546.71</v>
      </c>
    </row>
    <row r="383" spans="1:6" ht="18.75" x14ac:dyDescent="0.3">
      <c r="A383" s="15" t="s">
        <v>4</v>
      </c>
      <c r="B383" s="14" t="s">
        <v>424</v>
      </c>
      <c r="C383" s="4">
        <v>200</v>
      </c>
      <c r="D383" s="99">
        <v>2618.25</v>
      </c>
    </row>
    <row r="384" spans="1:6" ht="18.75" x14ac:dyDescent="0.3">
      <c r="A384" s="23" t="s">
        <v>374</v>
      </c>
      <c r="B384" s="14" t="s">
        <v>268</v>
      </c>
      <c r="C384" s="3" t="s">
        <v>405</v>
      </c>
      <c r="D384" s="102">
        <f>D385</f>
        <v>1447.3700000000001</v>
      </c>
    </row>
    <row r="385" spans="1:4" ht="56.25" x14ac:dyDescent="0.3">
      <c r="A385" s="69" t="s">
        <v>288</v>
      </c>
      <c r="B385" s="14" t="s">
        <v>268</v>
      </c>
      <c r="C385" s="3" t="s">
        <v>405</v>
      </c>
      <c r="D385" s="102">
        <f>D386</f>
        <v>1447.3700000000001</v>
      </c>
    </row>
    <row r="386" spans="1:4" ht="18.75" x14ac:dyDescent="0.3">
      <c r="A386" s="15" t="s">
        <v>4</v>
      </c>
      <c r="B386" s="14" t="s">
        <v>268</v>
      </c>
      <c r="C386" s="4">
        <v>200</v>
      </c>
      <c r="D386" s="99">
        <f>1445.92+1.45</f>
        <v>1447.3700000000001</v>
      </c>
    </row>
    <row r="387" spans="1:4" ht="37.5" x14ac:dyDescent="0.3">
      <c r="A387" s="20" t="s">
        <v>434</v>
      </c>
      <c r="B387" s="17" t="s">
        <v>504</v>
      </c>
      <c r="C387" s="2" t="s">
        <v>405</v>
      </c>
      <c r="D387" s="114">
        <f>D388</f>
        <v>4524.8900000000003</v>
      </c>
    </row>
    <row r="388" spans="1:4" ht="18.75" x14ac:dyDescent="0.3">
      <c r="A388" s="70" t="s">
        <v>435</v>
      </c>
      <c r="B388" s="14" t="s">
        <v>433</v>
      </c>
      <c r="C388" s="3" t="s">
        <v>405</v>
      </c>
      <c r="D388" s="99">
        <f>D389+D390</f>
        <v>4524.8900000000003</v>
      </c>
    </row>
    <row r="389" spans="1:4" ht="56.25" x14ac:dyDescent="0.3">
      <c r="A389" s="19" t="s">
        <v>11</v>
      </c>
      <c r="B389" s="14" t="s">
        <v>433</v>
      </c>
      <c r="C389" s="37" t="s">
        <v>0</v>
      </c>
      <c r="D389" s="99">
        <v>46.72</v>
      </c>
    </row>
    <row r="390" spans="1:4" ht="18.75" x14ac:dyDescent="0.3">
      <c r="A390" s="19" t="s">
        <v>4</v>
      </c>
      <c r="B390" s="14" t="s">
        <v>433</v>
      </c>
      <c r="C390" s="32" t="s">
        <v>409</v>
      </c>
      <c r="D390" s="99">
        <v>4478.17</v>
      </c>
    </row>
    <row r="391" spans="1:4" ht="37.5" x14ac:dyDescent="0.3">
      <c r="A391" s="23" t="s">
        <v>346</v>
      </c>
      <c r="B391" s="17" t="s">
        <v>97</v>
      </c>
      <c r="C391" s="3" t="s">
        <v>405</v>
      </c>
      <c r="D391" s="106">
        <f>D392+D396</f>
        <v>44495.05</v>
      </c>
    </row>
    <row r="392" spans="1:4" ht="37.5" x14ac:dyDescent="0.3">
      <c r="A392" s="15" t="s">
        <v>84</v>
      </c>
      <c r="B392" s="14" t="s">
        <v>98</v>
      </c>
      <c r="C392" s="3" t="s">
        <v>405</v>
      </c>
      <c r="D392" s="102">
        <f>D393+D394+D395</f>
        <v>44433.43</v>
      </c>
    </row>
    <row r="393" spans="1:4" ht="56.25" x14ac:dyDescent="0.3">
      <c r="A393" s="15" t="s">
        <v>11</v>
      </c>
      <c r="B393" s="14" t="s">
        <v>98</v>
      </c>
      <c r="C393" s="4">
        <v>100</v>
      </c>
      <c r="D393" s="99">
        <v>39342.42</v>
      </c>
    </row>
    <row r="394" spans="1:4" ht="18.75" x14ac:dyDescent="0.3">
      <c r="A394" s="15" t="s">
        <v>4</v>
      </c>
      <c r="B394" s="14" t="s">
        <v>98</v>
      </c>
      <c r="C394" s="4">
        <v>200</v>
      </c>
      <c r="D394" s="99">
        <v>4797.51</v>
      </c>
    </row>
    <row r="395" spans="1:4" ht="18.75" x14ac:dyDescent="0.3">
      <c r="A395" s="15" t="s">
        <v>6</v>
      </c>
      <c r="B395" s="14" t="s">
        <v>98</v>
      </c>
      <c r="C395" s="4">
        <v>800</v>
      </c>
      <c r="D395" s="99">
        <v>293.5</v>
      </c>
    </row>
    <row r="396" spans="1:4" ht="93.75" x14ac:dyDescent="0.3">
      <c r="A396" s="13" t="s">
        <v>273</v>
      </c>
      <c r="B396" s="14" t="s">
        <v>272</v>
      </c>
      <c r="C396" s="3" t="s">
        <v>405</v>
      </c>
      <c r="D396" s="102">
        <f>D397</f>
        <v>61.62</v>
      </c>
    </row>
    <row r="397" spans="1:4" ht="56.25" x14ac:dyDescent="0.3">
      <c r="A397" s="15" t="s">
        <v>11</v>
      </c>
      <c r="B397" s="14" t="s">
        <v>272</v>
      </c>
      <c r="C397" s="4">
        <v>100</v>
      </c>
      <c r="D397" s="99">
        <v>61.62</v>
      </c>
    </row>
    <row r="398" spans="1:4" ht="37.5" x14ac:dyDescent="0.3">
      <c r="A398" s="23" t="s">
        <v>347</v>
      </c>
      <c r="B398" s="17" t="s">
        <v>99</v>
      </c>
      <c r="C398" s="3" t="s">
        <v>405</v>
      </c>
      <c r="D398" s="106">
        <f>D401+D399</f>
        <v>2729.64</v>
      </c>
    </row>
    <row r="399" spans="1:4" ht="18.75" x14ac:dyDescent="0.3">
      <c r="A399" s="15" t="s">
        <v>85</v>
      </c>
      <c r="B399" s="14" t="s">
        <v>100</v>
      </c>
      <c r="C399" s="3" t="s">
        <v>405</v>
      </c>
      <c r="D399" s="102">
        <f>D400</f>
        <v>160</v>
      </c>
    </row>
    <row r="400" spans="1:4" ht="18.75" x14ac:dyDescent="0.3">
      <c r="A400" s="15" t="s">
        <v>4</v>
      </c>
      <c r="B400" s="14" t="s">
        <v>100</v>
      </c>
      <c r="C400" s="4">
        <v>200</v>
      </c>
      <c r="D400" s="99">
        <v>160</v>
      </c>
    </row>
    <row r="401" spans="1:4" ht="37.5" x14ac:dyDescent="0.3">
      <c r="A401" s="15" t="s">
        <v>50</v>
      </c>
      <c r="B401" s="14" t="s">
        <v>101</v>
      </c>
      <c r="C401" s="3" t="s">
        <v>405</v>
      </c>
      <c r="D401" s="102">
        <f>D402+D403+D404</f>
        <v>2569.64</v>
      </c>
    </row>
    <row r="402" spans="1:4" ht="56.25" x14ac:dyDescent="0.3">
      <c r="A402" s="15" t="s">
        <v>11</v>
      </c>
      <c r="B402" s="14" t="s">
        <v>101</v>
      </c>
      <c r="C402" s="4">
        <v>100</v>
      </c>
      <c r="D402" s="99">
        <v>2075.35</v>
      </c>
    </row>
    <row r="403" spans="1:4" ht="18.75" x14ac:dyDescent="0.3">
      <c r="A403" s="15" t="s">
        <v>4</v>
      </c>
      <c r="B403" s="14" t="s">
        <v>101</v>
      </c>
      <c r="C403" s="4">
        <v>200</v>
      </c>
      <c r="D403" s="99">
        <v>492.19</v>
      </c>
    </row>
    <row r="404" spans="1:4" ht="18.75" x14ac:dyDescent="0.3">
      <c r="A404" s="15" t="s">
        <v>6</v>
      </c>
      <c r="B404" s="14" t="s">
        <v>101</v>
      </c>
      <c r="C404" s="4">
        <v>800</v>
      </c>
      <c r="D404" s="99">
        <v>2.1</v>
      </c>
    </row>
    <row r="405" spans="1:4" ht="37.5" x14ac:dyDescent="0.3">
      <c r="A405" s="23" t="s">
        <v>348</v>
      </c>
      <c r="B405" s="17" t="s">
        <v>102</v>
      </c>
      <c r="C405" s="3" t="s">
        <v>405</v>
      </c>
      <c r="D405" s="106">
        <f>D406+D410</f>
        <v>7911.34</v>
      </c>
    </row>
    <row r="406" spans="1:4" ht="37.5" x14ac:dyDescent="0.3">
      <c r="A406" s="15" t="s">
        <v>50</v>
      </c>
      <c r="B406" s="14" t="s">
        <v>103</v>
      </c>
      <c r="C406" s="3" t="s">
        <v>405</v>
      </c>
      <c r="D406" s="102">
        <f>D407+D408+D409</f>
        <v>7077.51</v>
      </c>
    </row>
    <row r="407" spans="1:4" ht="56.25" x14ac:dyDescent="0.3">
      <c r="A407" s="15" t="s">
        <v>11</v>
      </c>
      <c r="B407" s="14" t="s">
        <v>103</v>
      </c>
      <c r="C407" s="4">
        <v>100</v>
      </c>
      <c r="D407" s="127">
        <v>3208.66</v>
      </c>
    </row>
    <row r="408" spans="1:4" ht="18.75" x14ac:dyDescent="0.3">
      <c r="A408" s="15" t="s">
        <v>4</v>
      </c>
      <c r="B408" s="14" t="s">
        <v>103</v>
      </c>
      <c r="C408" s="4">
        <v>200</v>
      </c>
      <c r="D408" s="127">
        <v>3826.75</v>
      </c>
    </row>
    <row r="409" spans="1:4" ht="18.75" x14ac:dyDescent="0.3">
      <c r="A409" s="15" t="s">
        <v>6</v>
      </c>
      <c r="B409" s="14" t="s">
        <v>103</v>
      </c>
      <c r="C409" s="4">
        <v>800</v>
      </c>
      <c r="D409" s="109">
        <v>42.1</v>
      </c>
    </row>
    <row r="410" spans="1:4" ht="18.75" x14ac:dyDescent="0.3">
      <c r="A410" s="70" t="s">
        <v>435</v>
      </c>
      <c r="B410" s="14" t="s">
        <v>431</v>
      </c>
      <c r="C410" s="3" t="s">
        <v>405</v>
      </c>
      <c r="D410" s="99">
        <f>D411+D412+D413</f>
        <v>833.83</v>
      </c>
    </row>
    <row r="411" spans="1:4" ht="56.25" x14ac:dyDescent="0.3">
      <c r="A411" s="19" t="s">
        <v>11</v>
      </c>
      <c r="B411" s="14" t="s">
        <v>431</v>
      </c>
      <c r="C411" s="4">
        <v>100</v>
      </c>
      <c r="D411" s="120">
        <v>0</v>
      </c>
    </row>
    <row r="412" spans="1:4" ht="18.75" x14ac:dyDescent="0.3">
      <c r="A412" s="19" t="s">
        <v>4</v>
      </c>
      <c r="B412" s="14" t="s">
        <v>431</v>
      </c>
      <c r="C412" s="4">
        <v>200</v>
      </c>
      <c r="D412" s="120">
        <v>0</v>
      </c>
    </row>
    <row r="413" spans="1:4" ht="18.75" x14ac:dyDescent="0.3">
      <c r="A413" s="15" t="s">
        <v>5</v>
      </c>
      <c r="B413" s="14" t="s">
        <v>431</v>
      </c>
      <c r="C413" s="4">
        <v>300</v>
      </c>
      <c r="D413" s="99">
        <v>833.83</v>
      </c>
    </row>
    <row r="414" spans="1:4" ht="37.5" x14ac:dyDescent="0.3">
      <c r="A414" s="23" t="s">
        <v>349</v>
      </c>
      <c r="B414" s="17" t="s">
        <v>104</v>
      </c>
      <c r="C414" s="3" t="s">
        <v>405</v>
      </c>
      <c r="D414" s="106">
        <f>D415+D417+D420</f>
        <v>2085.9299999999998</v>
      </c>
    </row>
    <row r="415" spans="1:4" ht="37.5" x14ac:dyDescent="0.3">
      <c r="A415" s="15" t="s">
        <v>267</v>
      </c>
      <c r="B415" s="14" t="s">
        <v>105</v>
      </c>
      <c r="C415" s="3" t="s">
        <v>405</v>
      </c>
      <c r="D415" s="102">
        <f>D416</f>
        <v>180.01</v>
      </c>
    </row>
    <row r="416" spans="1:4" ht="18.75" x14ac:dyDescent="0.3">
      <c r="A416" s="19" t="s">
        <v>4</v>
      </c>
      <c r="B416" s="14" t="s">
        <v>105</v>
      </c>
      <c r="C416" s="4">
        <v>200</v>
      </c>
      <c r="D416" s="99">
        <v>180.01</v>
      </c>
    </row>
    <row r="417" spans="1:4" ht="37.5" x14ac:dyDescent="0.3">
      <c r="A417" s="19" t="s">
        <v>124</v>
      </c>
      <c r="B417" s="14" t="s">
        <v>106</v>
      </c>
      <c r="C417" s="3" t="s">
        <v>405</v>
      </c>
      <c r="D417" s="102">
        <f>D419+D418</f>
        <v>1197.5899999999999</v>
      </c>
    </row>
    <row r="418" spans="1:4" ht="18.75" x14ac:dyDescent="0.3">
      <c r="A418" s="19" t="s">
        <v>4</v>
      </c>
      <c r="B418" s="14" t="s">
        <v>106</v>
      </c>
      <c r="C418" s="4">
        <v>200</v>
      </c>
      <c r="D418" s="99">
        <v>1197.5899999999999</v>
      </c>
    </row>
    <row r="419" spans="1:4" ht="18.75" x14ac:dyDescent="0.3">
      <c r="A419" s="15" t="s">
        <v>5</v>
      </c>
      <c r="B419" s="14" t="s">
        <v>106</v>
      </c>
      <c r="C419" s="4">
        <v>300</v>
      </c>
      <c r="D419" s="99">
        <v>0</v>
      </c>
    </row>
    <row r="420" spans="1:4" ht="18.75" x14ac:dyDescent="0.3">
      <c r="A420" s="13" t="s">
        <v>435</v>
      </c>
      <c r="B420" s="14" t="s">
        <v>432</v>
      </c>
      <c r="C420" s="3" t="s">
        <v>405</v>
      </c>
      <c r="D420" s="102">
        <f>D421+D422</f>
        <v>708.32999999999993</v>
      </c>
    </row>
    <row r="421" spans="1:4" ht="56.25" x14ac:dyDescent="0.3">
      <c r="A421" s="19" t="s">
        <v>11</v>
      </c>
      <c r="B421" s="14" t="s">
        <v>432</v>
      </c>
      <c r="C421" s="4">
        <v>100</v>
      </c>
      <c r="D421" s="99">
        <v>8.2899999999999991</v>
      </c>
    </row>
    <row r="422" spans="1:4" ht="18.75" x14ac:dyDescent="0.3">
      <c r="A422" s="19" t="s">
        <v>4</v>
      </c>
      <c r="B422" s="14" t="s">
        <v>432</v>
      </c>
      <c r="C422" s="4">
        <v>200</v>
      </c>
      <c r="D422" s="99">
        <v>700.04</v>
      </c>
    </row>
    <row r="423" spans="1:4" ht="56.25" x14ac:dyDescent="0.3">
      <c r="A423" s="23" t="s">
        <v>350</v>
      </c>
      <c r="B423" s="17" t="s">
        <v>107</v>
      </c>
      <c r="C423" s="3" t="s">
        <v>405</v>
      </c>
      <c r="D423" s="106">
        <f>D424+D428+D430</f>
        <v>25423.91</v>
      </c>
    </row>
    <row r="424" spans="1:4" ht="18.75" x14ac:dyDescent="0.3">
      <c r="A424" s="15" t="s">
        <v>9</v>
      </c>
      <c r="B424" s="14" t="s">
        <v>108</v>
      </c>
      <c r="C424" s="3" t="s">
        <v>405</v>
      </c>
      <c r="D424" s="102">
        <f>D425+D426+D427</f>
        <v>567.93000000000006</v>
      </c>
    </row>
    <row r="425" spans="1:4" ht="56.25" x14ac:dyDescent="0.3">
      <c r="A425" s="15" t="s">
        <v>11</v>
      </c>
      <c r="B425" s="14" t="s">
        <v>108</v>
      </c>
      <c r="C425" s="4">
        <v>100</v>
      </c>
      <c r="D425" s="99">
        <v>127.42</v>
      </c>
    </row>
    <row r="426" spans="1:4" ht="18.75" x14ac:dyDescent="0.3">
      <c r="A426" s="15" t="s">
        <v>4</v>
      </c>
      <c r="B426" s="14" t="s">
        <v>108</v>
      </c>
      <c r="C426" s="4">
        <v>200</v>
      </c>
      <c r="D426" s="99">
        <v>438.91</v>
      </c>
    </row>
    <row r="427" spans="1:4" ht="18.75" x14ac:dyDescent="0.3">
      <c r="A427" s="15" t="s">
        <v>6</v>
      </c>
      <c r="B427" s="14" t="s">
        <v>108</v>
      </c>
      <c r="C427" s="4">
        <v>800</v>
      </c>
      <c r="D427" s="99">
        <v>1.6</v>
      </c>
    </row>
    <row r="428" spans="1:4" ht="56.25" x14ac:dyDescent="0.3">
      <c r="A428" s="15" t="s">
        <v>11</v>
      </c>
      <c r="B428" s="14" t="s">
        <v>109</v>
      </c>
      <c r="C428" s="3" t="s">
        <v>405</v>
      </c>
      <c r="D428" s="102">
        <f>D429</f>
        <v>5835.8</v>
      </c>
    </row>
    <row r="429" spans="1:4" ht="37.5" x14ac:dyDescent="0.3">
      <c r="A429" s="15" t="s">
        <v>19</v>
      </c>
      <c r="B429" s="14" t="s">
        <v>109</v>
      </c>
      <c r="C429" s="4">
        <v>100</v>
      </c>
      <c r="D429" s="99">
        <v>5835.8</v>
      </c>
    </row>
    <row r="430" spans="1:4" ht="37.5" x14ac:dyDescent="0.3">
      <c r="A430" s="15" t="s">
        <v>50</v>
      </c>
      <c r="B430" s="14" t="s">
        <v>110</v>
      </c>
      <c r="C430" s="3" t="s">
        <v>405</v>
      </c>
      <c r="D430" s="102">
        <f>D431+D432+D433</f>
        <v>19020.18</v>
      </c>
    </row>
    <row r="431" spans="1:4" ht="56.25" x14ac:dyDescent="0.3">
      <c r="A431" s="15" t="s">
        <v>11</v>
      </c>
      <c r="B431" s="14" t="s">
        <v>110</v>
      </c>
      <c r="C431" s="4">
        <v>100</v>
      </c>
      <c r="D431" s="99">
        <v>16612.099999999999</v>
      </c>
    </row>
    <row r="432" spans="1:4" ht="18.75" x14ac:dyDescent="0.3">
      <c r="A432" s="15" t="s">
        <v>4</v>
      </c>
      <c r="B432" s="14" t="s">
        <v>110</v>
      </c>
      <c r="C432" s="4">
        <v>200</v>
      </c>
      <c r="D432" s="99">
        <v>2395.08</v>
      </c>
    </row>
    <row r="433" spans="1:4" ht="18.75" x14ac:dyDescent="0.3">
      <c r="A433" s="15" t="s">
        <v>6</v>
      </c>
      <c r="B433" s="14" t="s">
        <v>110</v>
      </c>
      <c r="C433" s="4">
        <v>800</v>
      </c>
      <c r="D433" s="99">
        <v>13</v>
      </c>
    </row>
    <row r="434" spans="1:4" ht="37.5" x14ac:dyDescent="0.3">
      <c r="A434" s="23" t="s">
        <v>351</v>
      </c>
      <c r="B434" s="17" t="s">
        <v>111</v>
      </c>
      <c r="C434" s="3" t="s">
        <v>405</v>
      </c>
      <c r="D434" s="106">
        <f>D435+D437+D439+D441</f>
        <v>28124.65</v>
      </c>
    </row>
    <row r="435" spans="1:4" ht="18.75" x14ac:dyDescent="0.3">
      <c r="A435" s="15" t="s">
        <v>136</v>
      </c>
      <c r="B435" s="14" t="s">
        <v>183</v>
      </c>
      <c r="C435" s="3" t="s">
        <v>405</v>
      </c>
      <c r="D435" s="102">
        <f>D436</f>
        <v>11500</v>
      </c>
    </row>
    <row r="436" spans="1:4" ht="18.75" x14ac:dyDescent="0.3">
      <c r="A436" s="15" t="s">
        <v>5</v>
      </c>
      <c r="B436" s="14" t="s">
        <v>183</v>
      </c>
      <c r="C436" s="4">
        <v>300</v>
      </c>
      <c r="D436" s="99">
        <v>11500</v>
      </c>
    </row>
    <row r="437" spans="1:4" ht="56.25" x14ac:dyDescent="0.3">
      <c r="A437" s="15" t="s">
        <v>137</v>
      </c>
      <c r="B437" s="14" t="s">
        <v>184</v>
      </c>
      <c r="C437" s="3" t="s">
        <v>405</v>
      </c>
      <c r="D437" s="102">
        <f>D438</f>
        <v>13876.22</v>
      </c>
    </row>
    <row r="438" spans="1:4" ht="18.75" x14ac:dyDescent="0.3">
      <c r="A438" s="15" t="s">
        <v>5</v>
      </c>
      <c r="B438" s="14" t="s">
        <v>184</v>
      </c>
      <c r="C438" s="4">
        <v>300</v>
      </c>
      <c r="D438" s="99">
        <v>13876.22</v>
      </c>
    </row>
    <row r="439" spans="1:4" ht="18.75" x14ac:dyDescent="0.3">
      <c r="A439" s="15" t="s">
        <v>138</v>
      </c>
      <c r="B439" s="14" t="s">
        <v>139</v>
      </c>
      <c r="C439" s="3" t="s">
        <v>405</v>
      </c>
      <c r="D439" s="102">
        <f>D440</f>
        <v>450</v>
      </c>
    </row>
    <row r="440" spans="1:4" ht="18.75" x14ac:dyDescent="0.3">
      <c r="A440" s="15" t="s">
        <v>5</v>
      </c>
      <c r="B440" s="14" t="s">
        <v>139</v>
      </c>
      <c r="C440" s="4">
        <v>300</v>
      </c>
      <c r="D440" s="99">
        <v>450</v>
      </c>
    </row>
    <row r="441" spans="1:4" ht="37.5" x14ac:dyDescent="0.3">
      <c r="A441" s="15" t="s">
        <v>140</v>
      </c>
      <c r="B441" s="14" t="s">
        <v>112</v>
      </c>
      <c r="C441" s="3" t="s">
        <v>405</v>
      </c>
      <c r="D441" s="102">
        <f>D442+D443</f>
        <v>2298.4300000000003</v>
      </c>
    </row>
    <row r="442" spans="1:4" ht="56.25" x14ac:dyDescent="0.3">
      <c r="A442" s="15" t="s">
        <v>11</v>
      </c>
      <c r="B442" s="14" t="s">
        <v>112</v>
      </c>
      <c r="C442" s="4">
        <v>100</v>
      </c>
      <c r="D442" s="99">
        <v>2107.7600000000002</v>
      </c>
    </row>
    <row r="443" spans="1:4" ht="18.75" x14ac:dyDescent="0.3">
      <c r="A443" s="15" t="s">
        <v>4</v>
      </c>
      <c r="B443" s="14" t="s">
        <v>112</v>
      </c>
      <c r="C443" s="4">
        <v>200</v>
      </c>
      <c r="D443" s="99">
        <v>190.67</v>
      </c>
    </row>
    <row r="444" spans="1:4" ht="37.5" x14ac:dyDescent="0.3">
      <c r="A444" s="82" t="s">
        <v>517</v>
      </c>
      <c r="B444" s="17" t="s">
        <v>515</v>
      </c>
      <c r="C444" s="2" t="s">
        <v>405</v>
      </c>
      <c r="D444" s="114">
        <f>D445</f>
        <v>110</v>
      </c>
    </row>
    <row r="445" spans="1:4" ht="37.5" x14ac:dyDescent="0.3">
      <c r="A445" s="81" t="s">
        <v>518</v>
      </c>
      <c r="B445" s="14" t="s">
        <v>516</v>
      </c>
      <c r="C445" s="3" t="s">
        <v>405</v>
      </c>
      <c r="D445" s="99">
        <f>D446</f>
        <v>110</v>
      </c>
    </row>
    <row r="446" spans="1:4" ht="18.75" x14ac:dyDescent="0.3">
      <c r="A446" s="81" t="s">
        <v>4</v>
      </c>
      <c r="B446" s="14" t="s">
        <v>516</v>
      </c>
      <c r="C446" s="4">
        <v>200</v>
      </c>
      <c r="D446" s="99">
        <v>110</v>
      </c>
    </row>
    <row r="447" spans="1:4" ht="18.75" x14ac:dyDescent="0.3">
      <c r="A447" s="15"/>
      <c r="B447" s="14"/>
      <c r="C447" s="4"/>
      <c r="D447" s="99"/>
    </row>
    <row r="448" spans="1:4" ht="78.599999999999994" customHeight="1" x14ac:dyDescent="0.3">
      <c r="A448" s="53" t="s">
        <v>311</v>
      </c>
      <c r="B448" s="17" t="s">
        <v>185</v>
      </c>
      <c r="C448" s="3" t="s">
        <v>405</v>
      </c>
      <c r="D448" s="106">
        <f>D450+D458</f>
        <v>17772.72</v>
      </c>
    </row>
    <row r="449" spans="1:4" ht="56.25" x14ac:dyDescent="0.3">
      <c r="A449" s="15" t="s">
        <v>353</v>
      </c>
      <c r="B449" s="17" t="s">
        <v>354</v>
      </c>
      <c r="C449" s="3" t="s">
        <v>405</v>
      </c>
      <c r="D449" s="106">
        <f>D450</f>
        <v>15161.27</v>
      </c>
    </row>
    <row r="450" spans="1:4" ht="37.5" x14ac:dyDescent="0.3">
      <c r="A450" s="15" t="s">
        <v>186</v>
      </c>
      <c r="B450" s="38" t="s">
        <v>355</v>
      </c>
      <c r="C450" s="3" t="s">
        <v>405</v>
      </c>
      <c r="D450" s="106">
        <f>D451+D455</f>
        <v>15161.27</v>
      </c>
    </row>
    <row r="451" spans="1:4" ht="18.75" x14ac:dyDescent="0.3">
      <c r="A451" s="15" t="s">
        <v>22</v>
      </c>
      <c r="B451" s="14" t="s">
        <v>356</v>
      </c>
      <c r="C451" s="3" t="s">
        <v>405</v>
      </c>
      <c r="D451" s="102">
        <f>D452+D453+D454</f>
        <v>1583.91</v>
      </c>
    </row>
    <row r="452" spans="1:4" ht="56.25" x14ac:dyDescent="0.3">
      <c r="A452" s="15" t="s">
        <v>11</v>
      </c>
      <c r="B452" s="14" t="s">
        <v>356</v>
      </c>
      <c r="C452" s="4">
        <v>100</v>
      </c>
      <c r="D452" s="102">
        <v>361.96</v>
      </c>
    </row>
    <row r="453" spans="1:4" ht="18.75" x14ac:dyDescent="0.3">
      <c r="A453" s="15" t="s">
        <v>4</v>
      </c>
      <c r="B453" s="14" t="s">
        <v>356</v>
      </c>
      <c r="C453" s="4">
        <v>200</v>
      </c>
      <c r="D453" s="102">
        <v>1217.74</v>
      </c>
    </row>
    <row r="454" spans="1:4" ht="18.75" x14ac:dyDescent="0.3">
      <c r="A454" s="15" t="s">
        <v>6</v>
      </c>
      <c r="B454" s="14" t="s">
        <v>356</v>
      </c>
      <c r="C454" s="4">
        <v>800</v>
      </c>
      <c r="D454" s="102">
        <v>4.21</v>
      </c>
    </row>
    <row r="455" spans="1:4" ht="37.5" x14ac:dyDescent="0.3">
      <c r="A455" s="13" t="s">
        <v>23</v>
      </c>
      <c r="B455" s="14" t="s">
        <v>357</v>
      </c>
      <c r="C455" s="3" t="s">
        <v>405</v>
      </c>
      <c r="D455" s="102">
        <f>D456</f>
        <v>13577.36</v>
      </c>
    </row>
    <row r="456" spans="1:4" ht="56.25" x14ac:dyDescent="0.3">
      <c r="A456" s="15" t="s">
        <v>11</v>
      </c>
      <c r="B456" s="14" t="s">
        <v>357</v>
      </c>
      <c r="C456" s="4">
        <v>100</v>
      </c>
      <c r="D456" s="102">
        <v>13577.36</v>
      </c>
    </row>
    <row r="457" spans="1:4" ht="56.25" x14ac:dyDescent="0.3">
      <c r="A457" s="19" t="s">
        <v>451</v>
      </c>
      <c r="B457" s="14" t="s">
        <v>450</v>
      </c>
      <c r="C457" s="3" t="s">
        <v>405</v>
      </c>
      <c r="D457" s="102">
        <f>D458</f>
        <v>2611.4499999999998</v>
      </c>
    </row>
    <row r="458" spans="1:4" ht="18.75" x14ac:dyDescent="0.3">
      <c r="A458" s="19" t="s">
        <v>6</v>
      </c>
      <c r="B458" s="14" t="s">
        <v>450</v>
      </c>
      <c r="C458" s="4">
        <v>800</v>
      </c>
      <c r="D458" s="102">
        <v>2611.4499999999998</v>
      </c>
    </row>
    <row r="459" spans="1:4" ht="37.5" x14ac:dyDescent="0.3">
      <c r="A459" s="23" t="s">
        <v>209</v>
      </c>
      <c r="B459" s="14"/>
      <c r="C459" s="4"/>
      <c r="D459" s="102"/>
    </row>
    <row r="460" spans="1:4" ht="37.5" x14ac:dyDescent="0.3">
      <c r="A460" s="53" t="s">
        <v>28</v>
      </c>
      <c r="B460" s="17" t="s">
        <v>61</v>
      </c>
      <c r="C460" s="3" t="s">
        <v>405</v>
      </c>
      <c r="D460" s="106">
        <f>D461+D466</f>
        <v>5701.62</v>
      </c>
    </row>
    <row r="461" spans="1:4" ht="37.5" x14ac:dyDescent="0.3">
      <c r="A461" s="57" t="s">
        <v>376</v>
      </c>
      <c r="B461" s="14" t="s">
        <v>60</v>
      </c>
      <c r="C461" s="3" t="s">
        <v>405</v>
      </c>
      <c r="D461" s="102">
        <f>D462+D464</f>
        <v>1668.1299999999999</v>
      </c>
    </row>
    <row r="462" spans="1:4" ht="18.75" x14ac:dyDescent="0.3">
      <c r="A462" s="15" t="s">
        <v>22</v>
      </c>
      <c r="B462" s="14" t="s">
        <v>62</v>
      </c>
      <c r="C462" s="3" t="s">
        <v>405</v>
      </c>
      <c r="D462" s="102">
        <f>D463</f>
        <v>41.56</v>
      </c>
    </row>
    <row r="463" spans="1:4" ht="56.25" x14ac:dyDescent="0.3">
      <c r="A463" s="13" t="s">
        <v>3</v>
      </c>
      <c r="B463" s="14" t="s">
        <v>62</v>
      </c>
      <c r="C463" s="4" t="s">
        <v>0</v>
      </c>
      <c r="D463" s="102">
        <v>41.56</v>
      </c>
    </row>
    <row r="464" spans="1:4" ht="37.5" x14ac:dyDescent="0.3">
      <c r="A464" s="13" t="s">
        <v>23</v>
      </c>
      <c r="B464" s="14" t="s">
        <v>63</v>
      </c>
      <c r="C464" s="3" t="s">
        <v>405</v>
      </c>
      <c r="D464" s="102">
        <f>D465</f>
        <v>1626.57</v>
      </c>
    </row>
    <row r="465" spans="1:4" ht="56.25" x14ac:dyDescent="0.3">
      <c r="A465" s="13" t="s">
        <v>3</v>
      </c>
      <c r="B465" s="14" t="s">
        <v>63</v>
      </c>
      <c r="C465" s="4" t="s">
        <v>0</v>
      </c>
      <c r="D465" s="102">
        <v>1626.57</v>
      </c>
    </row>
    <row r="466" spans="1:4" ht="37.5" x14ac:dyDescent="0.3">
      <c r="A466" s="57" t="s">
        <v>33</v>
      </c>
      <c r="B466" s="14" t="s">
        <v>64</v>
      </c>
      <c r="C466" s="3" t="s">
        <v>405</v>
      </c>
      <c r="D466" s="102">
        <f>D467+D471</f>
        <v>4033.49</v>
      </c>
    </row>
    <row r="467" spans="1:4" ht="18.75" x14ac:dyDescent="0.3">
      <c r="A467" s="15" t="s">
        <v>9</v>
      </c>
      <c r="B467" s="14" t="s">
        <v>65</v>
      </c>
      <c r="C467" s="3" t="s">
        <v>405</v>
      </c>
      <c r="D467" s="102">
        <f>D468+D469+D470</f>
        <v>654.62</v>
      </c>
    </row>
    <row r="468" spans="1:4" ht="56.25" x14ac:dyDescent="0.3">
      <c r="A468" s="13" t="s">
        <v>3</v>
      </c>
      <c r="B468" s="14" t="s">
        <v>65</v>
      </c>
      <c r="C468" s="4">
        <v>100</v>
      </c>
      <c r="D468" s="102">
        <v>74.790000000000006</v>
      </c>
    </row>
    <row r="469" spans="1:4" ht="18.75" x14ac:dyDescent="0.3">
      <c r="A469" s="13" t="s">
        <v>4</v>
      </c>
      <c r="B469" s="14" t="s">
        <v>65</v>
      </c>
      <c r="C469" s="4">
        <v>200</v>
      </c>
      <c r="D469" s="102">
        <v>576.83000000000004</v>
      </c>
    </row>
    <row r="470" spans="1:4" ht="18.75" x14ac:dyDescent="0.3">
      <c r="A470" s="13" t="s">
        <v>6</v>
      </c>
      <c r="B470" s="14" t="s">
        <v>65</v>
      </c>
      <c r="C470" s="4">
        <v>800</v>
      </c>
      <c r="D470" s="102">
        <v>3</v>
      </c>
    </row>
    <row r="471" spans="1:4" ht="28.7" customHeight="1" x14ac:dyDescent="0.3">
      <c r="A471" s="15" t="s">
        <v>10</v>
      </c>
      <c r="B471" s="14" t="s">
        <v>513</v>
      </c>
      <c r="C471" s="3" t="s">
        <v>405</v>
      </c>
      <c r="D471" s="102">
        <f>D472</f>
        <v>3378.87</v>
      </c>
    </row>
    <row r="472" spans="1:4" ht="56.25" x14ac:dyDescent="0.3">
      <c r="A472" s="13" t="s">
        <v>3</v>
      </c>
      <c r="B472" s="14" t="s">
        <v>513</v>
      </c>
      <c r="C472" s="4">
        <v>100</v>
      </c>
      <c r="D472" s="102">
        <v>3378.87</v>
      </c>
    </row>
    <row r="473" spans="1:4" ht="37.5" x14ac:dyDescent="0.3">
      <c r="A473" s="53" t="s">
        <v>31</v>
      </c>
      <c r="B473" s="17" t="s">
        <v>66</v>
      </c>
      <c r="C473" s="3" t="s">
        <v>405</v>
      </c>
      <c r="D473" s="106">
        <f>D474+D479+D489+D492+D496+D511</f>
        <v>104007.84000000001</v>
      </c>
    </row>
    <row r="474" spans="1:4" ht="18.75" x14ac:dyDescent="0.3">
      <c r="A474" s="57" t="s">
        <v>189</v>
      </c>
      <c r="B474" s="14" t="s">
        <v>67</v>
      </c>
      <c r="C474" s="3" t="s">
        <v>405</v>
      </c>
      <c r="D474" s="102">
        <f>D477+D475</f>
        <v>2013.59</v>
      </c>
    </row>
    <row r="475" spans="1:4" ht="18.75" x14ac:dyDescent="0.3">
      <c r="A475" s="57" t="s">
        <v>9</v>
      </c>
      <c r="B475" s="14" t="s">
        <v>68</v>
      </c>
      <c r="C475" s="3" t="s">
        <v>405</v>
      </c>
      <c r="D475" s="102">
        <f>D476</f>
        <v>41.56</v>
      </c>
    </row>
    <row r="476" spans="1:4" ht="56.25" x14ac:dyDescent="0.3">
      <c r="A476" s="13" t="s">
        <v>3</v>
      </c>
      <c r="B476" s="14" t="s">
        <v>68</v>
      </c>
      <c r="C476" s="4">
        <v>100</v>
      </c>
      <c r="D476" s="99">
        <v>41.56</v>
      </c>
    </row>
    <row r="477" spans="1:4" ht="37.5" x14ac:dyDescent="0.3">
      <c r="A477" s="15" t="s">
        <v>10</v>
      </c>
      <c r="B477" s="14" t="s">
        <v>69</v>
      </c>
      <c r="C477" s="3" t="s">
        <v>405</v>
      </c>
      <c r="D477" s="102">
        <f>D478</f>
        <v>1972.03</v>
      </c>
    </row>
    <row r="478" spans="1:4" ht="56.25" x14ac:dyDescent="0.3">
      <c r="A478" s="13" t="s">
        <v>3</v>
      </c>
      <c r="B478" s="14" t="s">
        <v>69</v>
      </c>
      <c r="C478" s="4">
        <v>100</v>
      </c>
      <c r="D478" s="99">
        <v>1972.03</v>
      </c>
    </row>
    <row r="479" spans="1:4" ht="37.5" x14ac:dyDescent="0.3">
      <c r="A479" s="15" t="s">
        <v>34</v>
      </c>
      <c r="B479" s="14" t="s">
        <v>70</v>
      </c>
      <c r="C479" s="3" t="s">
        <v>405</v>
      </c>
      <c r="D479" s="102">
        <f>D480+D484+D486</f>
        <v>90168.790000000008</v>
      </c>
    </row>
    <row r="480" spans="1:4" ht="18.75" x14ac:dyDescent="0.3">
      <c r="A480" s="15" t="s">
        <v>9</v>
      </c>
      <c r="B480" s="14" t="s">
        <v>71</v>
      </c>
      <c r="C480" s="3" t="s">
        <v>405</v>
      </c>
      <c r="D480" s="102">
        <f>D481+D482+D483</f>
        <v>10729.13</v>
      </c>
    </row>
    <row r="481" spans="1:4" ht="56.25" x14ac:dyDescent="0.3">
      <c r="A481" s="15" t="s">
        <v>11</v>
      </c>
      <c r="B481" s="14" t="s">
        <v>71</v>
      </c>
      <c r="C481" s="4">
        <v>100</v>
      </c>
      <c r="D481" s="99">
        <v>1968.29</v>
      </c>
    </row>
    <row r="482" spans="1:4" ht="18.75" x14ac:dyDescent="0.3">
      <c r="A482" s="15" t="s">
        <v>4</v>
      </c>
      <c r="B482" s="14" t="s">
        <v>71</v>
      </c>
      <c r="C482" s="4">
        <v>200</v>
      </c>
      <c r="D482" s="99">
        <v>8601.67</v>
      </c>
    </row>
    <row r="483" spans="1:4" ht="18.75" x14ac:dyDescent="0.3">
      <c r="A483" s="15" t="s">
        <v>6</v>
      </c>
      <c r="B483" s="14" t="s">
        <v>71</v>
      </c>
      <c r="C483" s="4">
        <v>800</v>
      </c>
      <c r="D483" s="99">
        <v>159.16999999999999</v>
      </c>
    </row>
    <row r="484" spans="1:4" ht="37.5" x14ac:dyDescent="0.3">
      <c r="A484" s="15" t="s">
        <v>10</v>
      </c>
      <c r="B484" s="14" t="s">
        <v>72</v>
      </c>
      <c r="C484" s="3" t="s">
        <v>405</v>
      </c>
      <c r="D484" s="102">
        <f>D485</f>
        <v>78824.53</v>
      </c>
    </row>
    <row r="485" spans="1:4" ht="56.25" x14ac:dyDescent="0.3">
      <c r="A485" s="13" t="s">
        <v>3</v>
      </c>
      <c r="B485" s="14" t="s">
        <v>72</v>
      </c>
      <c r="C485" s="4">
        <v>100</v>
      </c>
      <c r="D485" s="99">
        <v>78824.53</v>
      </c>
    </row>
    <row r="486" spans="1:4" ht="37.5" x14ac:dyDescent="0.3">
      <c r="A486" s="15" t="s">
        <v>16</v>
      </c>
      <c r="B486" s="14" t="s">
        <v>73</v>
      </c>
      <c r="C486" s="3" t="s">
        <v>405</v>
      </c>
      <c r="D486" s="102">
        <f>D487+D488</f>
        <v>615.13</v>
      </c>
    </row>
    <row r="487" spans="1:4" ht="56.25" x14ac:dyDescent="0.3">
      <c r="A487" s="13" t="s">
        <v>3</v>
      </c>
      <c r="B487" s="14" t="s">
        <v>73</v>
      </c>
      <c r="C487" s="4">
        <v>100</v>
      </c>
      <c r="D487" s="99">
        <v>600.13</v>
      </c>
    </row>
    <row r="488" spans="1:4" ht="18.75" x14ac:dyDescent="0.3">
      <c r="A488" s="13" t="s">
        <v>4</v>
      </c>
      <c r="B488" s="14" t="s">
        <v>73</v>
      </c>
      <c r="C488" s="4">
        <v>200</v>
      </c>
      <c r="D488" s="99">
        <v>15</v>
      </c>
    </row>
    <row r="489" spans="1:4" ht="37.5" x14ac:dyDescent="0.3">
      <c r="A489" s="15" t="s">
        <v>24</v>
      </c>
      <c r="B489" s="14" t="s">
        <v>74</v>
      </c>
      <c r="C489" s="3" t="s">
        <v>405</v>
      </c>
      <c r="D489" s="102">
        <f>D490</f>
        <v>119.06</v>
      </c>
    </row>
    <row r="490" spans="1:4" ht="56.25" x14ac:dyDescent="0.3">
      <c r="A490" s="15" t="s">
        <v>368</v>
      </c>
      <c r="B490" s="14" t="s">
        <v>75</v>
      </c>
      <c r="C490" s="3" t="s">
        <v>405</v>
      </c>
      <c r="D490" s="102">
        <f>D491</f>
        <v>119.06</v>
      </c>
    </row>
    <row r="491" spans="1:4" ht="18.75" x14ac:dyDescent="0.3">
      <c r="A491" s="15" t="s">
        <v>4</v>
      </c>
      <c r="B491" s="14" t="s">
        <v>75</v>
      </c>
      <c r="C491" s="4">
        <v>200</v>
      </c>
      <c r="D491" s="99">
        <v>119.06</v>
      </c>
    </row>
    <row r="492" spans="1:4" ht="18.75" x14ac:dyDescent="0.3">
      <c r="A492" s="71" t="s">
        <v>246</v>
      </c>
      <c r="B492" s="14" t="s">
        <v>76</v>
      </c>
      <c r="C492" s="3" t="s">
        <v>405</v>
      </c>
      <c r="D492" s="102">
        <f>D493</f>
        <v>1920.33</v>
      </c>
    </row>
    <row r="493" spans="1:4" ht="18.75" x14ac:dyDescent="0.3">
      <c r="A493" s="15" t="s">
        <v>29</v>
      </c>
      <c r="B493" s="14" t="s">
        <v>77</v>
      </c>
      <c r="C493" s="3" t="s">
        <v>405</v>
      </c>
      <c r="D493" s="102">
        <f>D495+D494</f>
        <v>1920.33</v>
      </c>
    </row>
    <row r="494" spans="1:4" ht="18.75" x14ac:dyDescent="0.3">
      <c r="A494" s="13" t="s">
        <v>4</v>
      </c>
      <c r="B494" s="14" t="s">
        <v>77</v>
      </c>
      <c r="C494" s="4">
        <v>200</v>
      </c>
      <c r="D494" s="99">
        <v>920.33</v>
      </c>
    </row>
    <row r="495" spans="1:4" ht="18.75" x14ac:dyDescent="0.3">
      <c r="A495" s="15" t="s">
        <v>6</v>
      </c>
      <c r="B495" s="14" t="s">
        <v>77</v>
      </c>
      <c r="C495" s="4">
        <v>800</v>
      </c>
      <c r="D495" s="99">
        <v>1000</v>
      </c>
    </row>
    <row r="496" spans="1:4" ht="37.5" x14ac:dyDescent="0.3">
      <c r="A496" s="15" t="s">
        <v>26</v>
      </c>
      <c r="B496" s="14" t="s">
        <v>78</v>
      </c>
      <c r="C496" s="3" t="s">
        <v>405</v>
      </c>
      <c r="D496" s="102">
        <f>D497+D501+D504+D507+D499+D509</f>
        <v>3814.9400000000005</v>
      </c>
    </row>
    <row r="497" spans="1:4" ht="37.5" x14ac:dyDescent="0.3">
      <c r="A497" s="15" t="s">
        <v>367</v>
      </c>
      <c r="B497" s="14" t="s">
        <v>79</v>
      </c>
      <c r="C497" s="3" t="s">
        <v>405</v>
      </c>
      <c r="D497" s="102">
        <f>D498</f>
        <v>1010.74</v>
      </c>
    </row>
    <row r="498" spans="1:4" ht="56.25" x14ac:dyDescent="0.3">
      <c r="A498" s="15" t="s">
        <v>11</v>
      </c>
      <c r="B498" s="14" t="s">
        <v>79</v>
      </c>
      <c r="C498" s="4">
        <v>100</v>
      </c>
      <c r="D498" s="99">
        <v>1010.74</v>
      </c>
    </row>
    <row r="499" spans="1:4" ht="18.75" x14ac:dyDescent="0.3">
      <c r="A499" s="15" t="s">
        <v>236</v>
      </c>
      <c r="B499" s="14" t="s">
        <v>259</v>
      </c>
      <c r="C499" s="3" t="s">
        <v>405</v>
      </c>
      <c r="D499" s="102">
        <f>D500</f>
        <v>200</v>
      </c>
    </row>
    <row r="500" spans="1:4" ht="18.75" x14ac:dyDescent="0.3">
      <c r="A500" s="15" t="s">
        <v>4</v>
      </c>
      <c r="B500" s="14" t="s">
        <v>259</v>
      </c>
      <c r="C500" s="4">
        <v>200</v>
      </c>
      <c r="D500" s="102">
        <v>200</v>
      </c>
    </row>
    <row r="501" spans="1:4" ht="18.75" x14ac:dyDescent="0.3">
      <c r="A501" s="72" t="s">
        <v>25</v>
      </c>
      <c r="B501" s="14" t="s">
        <v>80</v>
      </c>
      <c r="C501" s="3" t="s">
        <v>405</v>
      </c>
      <c r="D501" s="102">
        <f>D502+D503</f>
        <v>1124.3600000000001</v>
      </c>
    </row>
    <row r="502" spans="1:4" ht="18.75" x14ac:dyDescent="0.3">
      <c r="A502" s="15" t="s">
        <v>4</v>
      </c>
      <c r="B502" s="14" t="s">
        <v>80</v>
      </c>
      <c r="C502" s="4">
        <v>200</v>
      </c>
      <c r="D502" s="102">
        <v>1015.11</v>
      </c>
    </row>
    <row r="503" spans="1:4" ht="18.75" x14ac:dyDescent="0.3">
      <c r="A503" s="15" t="s">
        <v>6</v>
      </c>
      <c r="B503" s="14" t="s">
        <v>80</v>
      </c>
      <c r="C503" s="4">
        <v>800</v>
      </c>
      <c r="D503" s="99">
        <v>109.25</v>
      </c>
    </row>
    <row r="504" spans="1:4" ht="37.5" x14ac:dyDescent="0.3">
      <c r="A504" s="69" t="s">
        <v>144</v>
      </c>
      <c r="B504" s="14" t="s">
        <v>81</v>
      </c>
      <c r="C504" s="3" t="s">
        <v>405</v>
      </c>
      <c r="D504" s="102">
        <f>D505+D506</f>
        <v>1437.79</v>
      </c>
    </row>
    <row r="505" spans="1:4" ht="56.25" x14ac:dyDescent="0.3">
      <c r="A505" s="15" t="s">
        <v>11</v>
      </c>
      <c r="B505" s="14" t="s">
        <v>81</v>
      </c>
      <c r="C505" s="4">
        <v>100</v>
      </c>
      <c r="D505" s="99">
        <v>1403.92</v>
      </c>
    </row>
    <row r="506" spans="1:4" ht="18.75" x14ac:dyDescent="0.3">
      <c r="A506" s="15" t="s">
        <v>4</v>
      </c>
      <c r="B506" s="14" t="s">
        <v>81</v>
      </c>
      <c r="C506" s="4">
        <v>200</v>
      </c>
      <c r="D506" s="99">
        <v>33.869999999999997</v>
      </c>
    </row>
    <row r="507" spans="1:4" ht="37.5" x14ac:dyDescent="0.3">
      <c r="A507" s="29" t="s">
        <v>284</v>
      </c>
      <c r="B507" s="14" t="s">
        <v>82</v>
      </c>
      <c r="C507" s="3" t="s">
        <v>405</v>
      </c>
      <c r="D507" s="102">
        <f>D508</f>
        <v>3</v>
      </c>
    </row>
    <row r="508" spans="1:4" ht="18.75" x14ac:dyDescent="0.3">
      <c r="A508" s="15" t="s">
        <v>4</v>
      </c>
      <c r="B508" s="14" t="s">
        <v>82</v>
      </c>
      <c r="C508" s="4">
        <v>200</v>
      </c>
      <c r="D508" s="99">
        <v>3</v>
      </c>
    </row>
    <row r="509" spans="1:4" ht="37.5" x14ac:dyDescent="0.3">
      <c r="A509" s="29" t="s">
        <v>141</v>
      </c>
      <c r="B509" s="14" t="s">
        <v>416</v>
      </c>
      <c r="C509" s="3" t="s">
        <v>405</v>
      </c>
      <c r="D509" s="102">
        <f>D510</f>
        <v>39.049999999999997</v>
      </c>
    </row>
    <row r="510" spans="1:4" ht="18.75" x14ac:dyDescent="0.3">
      <c r="A510" s="15" t="s">
        <v>4</v>
      </c>
      <c r="B510" s="14" t="s">
        <v>416</v>
      </c>
      <c r="C510" s="4">
        <v>200</v>
      </c>
      <c r="D510" s="102">
        <v>39.049999999999997</v>
      </c>
    </row>
    <row r="511" spans="1:4" ht="18.75" x14ac:dyDescent="0.3">
      <c r="A511" s="16" t="s">
        <v>441</v>
      </c>
      <c r="B511" s="14" t="s">
        <v>562</v>
      </c>
      <c r="C511" s="32" t="s">
        <v>405</v>
      </c>
      <c r="D511" s="102">
        <f>D512+D514</f>
        <v>5971.13</v>
      </c>
    </row>
    <row r="512" spans="1:4" ht="18.75" x14ac:dyDescent="0.3">
      <c r="A512" s="16" t="s">
        <v>440</v>
      </c>
      <c r="B512" s="14" t="s">
        <v>438</v>
      </c>
      <c r="C512" s="32" t="s">
        <v>405</v>
      </c>
      <c r="D512" s="102">
        <f>D513</f>
        <v>3641.48</v>
      </c>
    </row>
    <row r="513" spans="1:4" ht="18.75" x14ac:dyDescent="0.3">
      <c r="A513" s="16" t="s">
        <v>6</v>
      </c>
      <c r="B513" s="14" t="s">
        <v>438</v>
      </c>
      <c r="C513" s="32" t="s">
        <v>418</v>
      </c>
      <c r="D513" s="99">
        <v>3641.48</v>
      </c>
    </row>
    <row r="514" spans="1:4" ht="37.5" x14ac:dyDescent="0.3">
      <c r="A514" s="129" t="s">
        <v>561</v>
      </c>
      <c r="B514" s="14" t="s">
        <v>560</v>
      </c>
      <c r="C514" s="37" t="s">
        <v>405</v>
      </c>
      <c r="D514" s="99">
        <f>D515</f>
        <v>2329.65</v>
      </c>
    </row>
    <row r="515" spans="1:4" ht="18.75" x14ac:dyDescent="0.3">
      <c r="A515" s="16" t="s">
        <v>6</v>
      </c>
      <c r="B515" s="14" t="s">
        <v>560</v>
      </c>
      <c r="C515" s="32" t="s">
        <v>418</v>
      </c>
      <c r="D515" s="99">
        <v>2329.65</v>
      </c>
    </row>
    <row r="516" spans="1:4" ht="37.5" x14ac:dyDescent="0.3">
      <c r="A516" s="80" t="s">
        <v>510</v>
      </c>
      <c r="B516" s="17" t="s">
        <v>511</v>
      </c>
      <c r="C516" s="39" t="s">
        <v>405</v>
      </c>
      <c r="D516" s="114">
        <f>D517</f>
        <v>2174.27</v>
      </c>
    </row>
    <row r="517" spans="1:4" ht="37.5" x14ac:dyDescent="0.3">
      <c r="A517" s="78" t="s">
        <v>524</v>
      </c>
      <c r="B517" s="14" t="s">
        <v>512</v>
      </c>
      <c r="C517" s="37" t="s">
        <v>405</v>
      </c>
      <c r="D517" s="99">
        <f>D518+D521</f>
        <v>2174.27</v>
      </c>
    </row>
    <row r="518" spans="1:4" ht="18.75" x14ac:dyDescent="0.3">
      <c r="A518" s="15" t="s">
        <v>9</v>
      </c>
      <c r="B518" s="14" t="s">
        <v>442</v>
      </c>
      <c r="C518" s="37" t="s">
        <v>405</v>
      </c>
      <c r="D518" s="99">
        <f>D519+D520</f>
        <v>155.67000000000002</v>
      </c>
    </row>
    <row r="519" spans="1:4" ht="56.25" x14ac:dyDescent="0.3">
      <c r="A519" s="15" t="s">
        <v>11</v>
      </c>
      <c r="B519" s="14" t="s">
        <v>442</v>
      </c>
      <c r="C519" s="37" t="s">
        <v>0</v>
      </c>
      <c r="D519" s="99">
        <v>58.17</v>
      </c>
    </row>
    <row r="520" spans="1:4" ht="18.75" x14ac:dyDescent="0.3">
      <c r="A520" s="15" t="s">
        <v>4</v>
      </c>
      <c r="B520" s="14" t="s">
        <v>442</v>
      </c>
      <c r="C520" s="37" t="s">
        <v>409</v>
      </c>
      <c r="D520" s="99">
        <v>97.5</v>
      </c>
    </row>
    <row r="521" spans="1:4" ht="37.5" x14ac:dyDescent="0.3">
      <c r="A521" s="15" t="s">
        <v>10</v>
      </c>
      <c r="B521" s="14" t="s">
        <v>443</v>
      </c>
      <c r="C521" s="37" t="s">
        <v>405</v>
      </c>
      <c r="D521" s="99">
        <f>D522</f>
        <v>2018.6</v>
      </c>
    </row>
    <row r="522" spans="1:4" ht="56.25" x14ac:dyDescent="0.3">
      <c r="A522" s="15" t="s">
        <v>11</v>
      </c>
      <c r="B522" s="14" t="s">
        <v>443</v>
      </c>
      <c r="C522" s="37" t="s">
        <v>0</v>
      </c>
      <c r="D522" s="99">
        <v>2018.6</v>
      </c>
    </row>
    <row r="523" spans="1:4" ht="75" x14ac:dyDescent="0.3">
      <c r="A523" s="79" t="s">
        <v>505</v>
      </c>
      <c r="B523" s="17" t="s">
        <v>507</v>
      </c>
      <c r="C523" s="39" t="s">
        <v>405</v>
      </c>
      <c r="D523" s="114">
        <f>D524</f>
        <v>28281.71</v>
      </c>
    </row>
    <row r="524" spans="1:4" ht="37.5" x14ac:dyDescent="0.3">
      <c r="A524" s="76" t="s">
        <v>506</v>
      </c>
      <c r="B524" s="14" t="s">
        <v>508</v>
      </c>
      <c r="C524" s="37" t="s">
        <v>405</v>
      </c>
      <c r="D524" s="99">
        <f>D525</f>
        <v>28281.71</v>
      </c>
    </row>
    <row r="525" spans="1:4" ht="37.5" x14ac:dyDescent="0.3">
      <c r="A525" s="77" t="s">
        <v>84</v>
      </c>
      <c r="B525" s="14" t="s">
        <v>509</v>
      </c>
      <c r="C525" s="37" t="s">
        <v>405</v>
      </c>
      <c r="D525" s="121">
        <f>D526+D527+D528</f>
        <v>28281.71</v>
      </c>
    </row>
    <row r="526" spans="1:4" ht="56.25" x14ac:dyDescent="0.3">
      <c r="A526" s="78" t="s">
        <v>11</v>
      </c>
      <c r="B526" s="14" t="s">
        <v>509</v>
      </c>
      <c r="C526" s="37" t="s">
        <v>0</v>
      </c>
      <c r="D526" s="121">
        <v>24826.11</v>
      </c>
    </row>
    <row r="527" spans="1:4" ht="18.75" x14ac:dyDescent="0.3">
      <c r="A527" s="78" t="s">
        <v>4</v>
      </c>
      <c r="B527" s="14" t="s">
        <v>509</v>
      </c>
      <c r="C527" s="37" t="s">
        <v>409</v>
      </c>
      <c r="D527" s="121">
        <v>3455.3</v>
      </c>
    </row>
    <row r="528" spans="1:4" ht="18.75" x14ac:dyDescent="0.3">
      <c r="A528" s="78" t="s">
        <v>6</v>
      </c>
      <c r="B528" s="14" t="s">
        <v>509</v>
      </c>
      <c r="C528" s="37" t="s">
        <v>418</v>
      </c>
      <c r="D528" s="122">
        <v>0.3</v>
      </c>
    </row>
    <row r="529" spans="1:4" ht="75" x14ac:dyDescent="0.3">
      <c r="A529" s="20" t="s">
        <v>401</v>
      </c>
      <c r="B529" s="17" t="s">
        <v>304</v>
      </c>
      <c r="C529" s="3" t="s">
        <v>405</v>
      </c>
      <c r="D529" s="106">
        <f>D530+D532</f>
        <v>40</v>
      </c>
    </row>
    <row r="530" spans="1:4" ht="37.5" x14ac:dyDescent="0.3">
      <c r="A530" s="19" t="s">
        <v>303</v>
      </c>
      <c r="B530" s="14" t="s">
        <v>305</v>
      </c>
      <c r="C530" s="3" t="s">
        <v>405</v>
      </c>
      <c r="D530" s="102">
        <f>D531</f>
        <v>20</v>
      </c>
    </row>
    <row r="531" spans="1:4" ht="18.75" x14ac:dyDescent="0.3">
      <c r="A531" s="19" t="s">
        <v>4</v>
      </c>
      <c r="B531" s="14" t="s">
        <v>305</v>
      </c>
      <c r="C531" s="4">
        <v>200</v>
      </c>
      <c r="D531" s="102">
        <v>20</v>
      </c>
    </row>
    <row r="532" spans="1:4" ht="56.25" x14ac:dyDescent="0.3">
      <c r="A532" s="19" t="s">
        <v>306</v>
      </c>
      <c r="B532" s="14" t="s">
        <v>307</v>
      </c>
      <c r="C532" s="3" t="s">
        <v>405</v>
      </c>
      <c r="D532" s="102">
        <f>D533</f>
        <v>20</v>
      </c>
    </row>
    <row r="533" spans="1:4" ht="37.5" x14ac:dyDescent="0.3">
      <c r="A533" s="15" t="s">
        <v>20</v>
      </c>
      <c r="B533" s="14" t="s">
        <v>307</v>
      </c>
      <c r="C533" s="4">
        <v>600</v>
      </c>
      <c r="D533" s="102">
        <v>20</v>
      </c>
    </row>
    <row r="534" spans="1:4" ht="56.25" x14ac:dyDescent="0.3">
      <c r="A534" s="20" t="s">
        <v>308</v>
      </c>
      <c r="B534" s="17" t="s">
        <v>208</v>
      </c>
      <c r="C534" s="3" t="s">
        <v>405</v>
      </c>
      <c r="D534" s="106">
        <f>D535+D537</f>
        <v>882.74</v>
      </c>
    </row>
    <row r="535" spans="1:4" ht="56.25" x14ac:dyDescent="0.3">
      <c r="A535" s="19" t="s">
        <v>309</v>
      </c>
      <c r="B535" s="14" t="s">
        <v>310</v>
      </c>
      <c r="C535" s="3" t="s">
        <v>405</v>
      </c>
      <c r="D535" s="102">
        <f>D536</f>
        <v>10</v>
      </c>
    </row>
    <row r="536" spans="1:4" ht="37.5" x14ac:dyDescent="0.3">
      <c r="A536" s="15" t="s">
        <v>20</v>
      </c>
      <c r="B536" s="14" t="s">
        <v>310</v>
      </c>
      <c r="C536" s="4">
        <v>200</v>
      </c>
      <c r="D536" s="102">
        <v>10</v>
      </c>
    </row>
    <row r="537" spans="1:4" ht="56.25" x14ac:dyDescent="0.3">
      <c r="A537" s="19" t="s">
        <v>464</v>
      </c>
      <c r="B537" s="14" t="s">
        <v>465</v>
      </c>
      <c r="C537" s="3" t="s">
        <v>405</v>
      </c>
      <c r="D537" s="102">
        <f>D538</f>
        <v>872.74</v>
      </c>
    </row>
    <row r="538" spans="1:4" ht="18.75" x14ac:dyDescent="0.3">
      <c r="A538" s="19" t="s">
        <v>4</v>
      </c>
      <c r="B538" s="14" t="s">
        <v>465</v>
      </c>
      <c r="C538" s="4">
        <v>200</v>
      </c>
      <c r="D538" s="102">
        <v>872.74</v>
      </c>
    </row>
    <row r="539" spans="1:4" ht="37.5" x14ac:dyDescent="0.3">
      <c r="A539" s="18" t="s">
        <v>448</v>
      </c>
      <c r="B539" s="17" t="s">
        <v>83</v>
      </c>
      <c r="C539" s="3" t="s">
        <v>405</v>
      </c>
      <c r="D539" s="106">
        <f>D543+D540</f>
        <v>135.26</v>
      </c>
    </row>
    <row r="540" spans="1:4" ht="56.25" x14ac:dyDescent="0.3">
      <c r="A540" s="23" t="s">
        <v>449</v>
      </c>
      <c r="B540" s="17" t="s">
        <v>269</v>
      </c>
      <c r="C540" s="3" t="s">
        <v>405</v>
      </c>
      <c r="D540" s="106">
        <f>D541</f>
        <v>30</v>
      </c>
    </row>
    <row r="541" spans="1:4" ht="56.25" x14ac:dyDescent="0.3">
      <c r="A541" s="76" t="s">
        <v>514</v>
      </c>
      <c r="B541" s="14" t="s">
        <v>270</v>
      </c>
      <c r="C541" s="3" t="s">
        <v>405</v>
      </c>
      <c r="D541" s="102">
        <f>D542</f>
        <v>30</v>
      </c>
    </row>
    <row r="542" spans="1:4" ht="18.75" x14ac:dyDescent="0.3">
      <c r="A542" s="13" t="s">
        <v>4</v>
      </c>
      <c r="B542" s="14" t="s">
        <v>270</v>
      </c>
      <c r="C542" s="4">
        <v>200</v>
      </c>
      <c r="D542" s="102">
        <f>912.74-882.74</f>
        <v>30</v>
      </c>
    </row>
    <row r="543" spans="1:4" ht="56.25" x14ac:dyDescent="0.3">
      <c r="A543" s="23" t="s">
        <v>372</v>
      </c>
      <c r="B543" s="17" t="s">
        <v>373</v>
      </c>
      <c r="C543" s="3" t="s">
        <v>405</v>
      </c>
      <c r="D543" s="106">
        <f>D544</f>
        <v>105.26</v>
      </c>
    </row>
    <row r="544" spans="1:4" ht="37.5" x14ac:dyDescent="0.3">
      <c r="A544" s="29" t="s">
        <v>285</v>
      </c>
      <c r="B544" s="14" t="s">
        <v>316</v>
      </c>
      <c r="C544" s="3" t="s">
        <v>405</v>
      </c>
      <c r="D544" s="102">
        <f>D545</f>
        <v>105.26</v>
      </c>
    </row>
    <row r="545" spans="1:4" ht="18.75" x14ac:dyDescent="0.3">
      <c r="A545" s="15" t="s">
        <v>4</v>
      </c>
      <c r="B545" s="14" t="s">
        <v>316</v>
      </c>
      <c r="C545" s="4">
        <v>200</v>
      </c>
      <c r="D545" s="99">
        <v>105.26</v>
      </c>
    </row>
    <row r="546" spans="1:4" ht="37.5" x14ac:dyDescent="0.3">
      <c r="A546" s="23" t="s">
        <v>240</v>
      </c>
      <c r="B546" s="17" t="s">
        <v>239</v>
      </c>
      <c r="C546" s="3" t="s">
        <v>405</v>
      </c>
      <c r="D546" s="106">
        <f>D547+D550</f>
        <v>1405.17</v>
      </c>
    </row>
    <row r="547" spans="1:4" ht="18.75" x14ac:dyDescent="0.3">
      <c r="A547" s="15" t="s">
        <v>9</v>
      </c>
      <c r="B547" s="14" t="s">
        <v>241</v>
      </c>
      <c r="C547" s="3" t="s">
        <v>405</v>
      </c>
      <c r="D547" s="102">
        <f>D548+D549</f>
        <v>51.7</v>
      </c>
    </row>
    <row r="548" spans="1:4" ht="56.25" x14ac:dyDescent="0.3">
      <c r="A548" s="15" t="s">
        <v>11</v>
      </c>
      <c r="B548" s="14" t="s">
        <v>241</v>
      </c>
      <c r="C548" s="4">
        <v>100</v>
      </c>
      <c r="D548" s="99">
        <v>27.7</v>
      </c>
    </row>
    <row r="549" spans="1:4" ht="18.75" x14ac:dyDescent="0.3">
      <c r="A549" s="13" t="s">
        <v>4</v>
      </c>
      <c r="B549" s="14" t="s">
        <v>241</v>
      </c>
      <c r="C549" s="4">
        <v>200</v>
      </c>
      <c r="D549" s="99">
        <v>24</v>
      </c>
    </row>
    <row r="550" spans="1:4" ht="37.5" x14ac:dyDescent="0.3">
      <c r="A550" s="15" t="s">
        <v>10</v>
      </c>
      <c r="B550" s="14" t="s">
        <v>242</v>
      </c>
      <c r="C550" s="3" t="s">
        <v>405</v>
      </c>
      <c r="D550" s="102">
        <f>D551</f>
        <v>1353.47</v>
      </c>
    </row>
    <row r="551" spans="1:4" ht="56.25" x14ac:dyDescent="0.3">
      <c r="A551" s="13" t="s">
        <v>3</v>
      </c>
      <c r="B551" s="14" t="s">
        <v>242</v>
      </c>
      <c r="C551" s="4">
        <v>100</v>
      </c>
      <c r="D551" s="99">
        <v>1353.47</v>
      </c>
    </row>
    <row r="552" spans="1:4" ht="37.5" x14ac:dyDescent="0.3">
      <c r="A552" s="11" t="s">
        <v>352</v>
      </c>
      <c r="B552" s="17" t="s">
        <v>187</v>
      </c>
      <c r="C552" s="2" t="s">
        <v>405</v>
      </c>
      <c r="D552" s="106">
        <f>D553</f>
        <v>70</v>
      </c>
    </row>
    <row r="553" spans="1:4" ht="37.5" x14ac:dyDescent="0.3">
      <c r="A553" s="13" t="s">
        <v>446</v>
      </c>
      <c r="B553" s="14" t="s">
        <v>188</v>
      </c>
      <c r="C553" s="3" t="s">
        <v>405</v>
      </c>
      <c r="D553" s="102">
        <f>D554</f>
        <v>70</v>
      </c>
    </row>
    <row r="554" spans="1:4" ht="18.75" x14ac:dyDescent="0.3">
      <c r="A554" s="13" t="s">
        <v>4</v>
      </c>
      <c r="B554" s="14" t="s">
        <v>188</v>
      </c>
      <c r="C554" s="4">
        <v>200</v>
      </c>
      <c r="D554" s="102">
        <v>70</v>
      </c>
    </row>
    <row r="555" spans="1:4" ht="37.5" x14ac:dyDescent="0.3">
      <c r="A555" s="25" t="s">
        <v>444</v>
      </c>
      <c r="B555" s="17" t="s">
        <v>87</v>
      </c>
      <c r="C555" s="3" t="s">
        <v>405</v>
      </c>
      <c r="D555" s="106">
        <f>D556</f>
        <v>765.98</v>
      </c>
    </row>
    <row r="556" spans="1:4" ht="37.5" x14ac:dyDescent="0.3">
      <c r="A556" s="13" t="s">
        <v>445</v>
      </c>
      <c r="B556" s="14" t="s">
        <v>88</v>
      </c>
      <c r="C556" s="3" t="s">
        <v>405</v>
      </c>
      <c r="D556" s="102">
        <f>D557</f>
        <v>765.98</v>
      </c>
    </row>
    <row r="557" spans="1:4" ht="18.75" x14ac:dyDescent="0.3">
      <c r="A557" s="13" t="s">
        <v>4</v>
      </c>
      <c r="B557" s="14" t="s">
        <v>88</v>
      </c>
      <c r="C557" s="4">
        <v>200</v>
      </c>
      <c r="D557" s="109">
        <v>765.98</v>
      </c>
    </row>
    <row r="558" spans="1:4" ht="37.5" x14ac:dyDescent="0.3">
      <c r="A558" s="11" t="s">
        <v>190</v>
      </c>
      <c r="B558" s="17" t="s">
        <v>191</v>
      </c>
      <c r="C558" s="3" t="s">
        <v>405</v>
      </c>
      <c r="D558" s="106">
        <f>D559+D567+D571</f>
        <v>50082.469999999994</v>
      </c>
    </row>
    <row r="559" spans="1:4" ht="37.5" x14ac:dyDescent="0.3">
      <c r="A559" s="13" t="s">
        <v>495</v>
      </c>
      <c r="B559" s="14" t="s">
        <v>496</v>
      </c>
      <c r="C559" s="3" t="s">
        <v>405</v>
      </c>
      <c r="D559" s="123">
        <f>D560</f>
        <v>42915.389999999992</v>
      </c>
    </row>
    <row r="560" spans="1:4" ht="37.5" x14ac:dyDescent="0.3">
      <c r="A560" s="13" t="s">
        <v>192</v>
      </c>
      <c r="B560" s="14" t="s">
        <v>494</v>
      </c>
      <c r="C560" s="3" t="s">
        <v>405</v>
      </c>
      <c r="D560" s="123">
        <f>D561+D562+D563+D564</f>
        <v>42915.389999999992</v>
      </c>
    </row>
    <row r="561" spans="1:4" ht="56.25" x14ac:dyDescent="0.3">
      <c r="A561" s="15" t="s">
        <v>11</v>
      </c>
      <c r="B561" s="14" t="s">
        <v>494</v>
      </c>
      <c r="C561" s="4">
        <v>100</v>
      </c>
      <c r="D561" s="99">
        <v>35428.17</v>
      </c>
    </row>
    <row r="562" spans="1:4" ht="18.75" x14ac:dyDescent="0.3">
      <c r="A562" s="13" t="s">
        <v>4</v>
      </c>
      <c r="B562" s="14" t="s">
        <v>494</v>
      </c>
      <c r="C562" s="4">
        <v>200</v>
      </c>
      <c r="D562" s="99">
        <v>6026.38</v>
      </c>
    </row>
    <row r="563" spans="1:4" ht="18.75" x14ac:dyDescent="0.3">
      <c r="A563" s="13" t="s">
        <v>6</v>
      </c>
      <c r="B563" s="14" t="s">
        <v>494</v>
      </c>
      <c r="C563" s="4">
        <v>800</v>
      </c>
      <c r="D563" s="99">
        <v>174.35</v>
      </c>
    </row>
    <row r="564" spans="1:4" ht="18.75" x14ac:dyDescent="0.3">
      <c r="A564" s="15" t="s">
        <v>231</v>
      </c>
      <c r="B564" s="14" t="s">
        <v>497</v>
      </c>
      <c r="C564" s="3" t="s">
        <v>405</v>
      </c>
      <c r="D564" s="123">
        <f>D565+D566</f>
        <v>1286.49</v>
      </c>
    </row>
    <row r="565" spans="1:4" ht="18.75" x14ac:dyDescent="0.3">
      <c r="A565" s="13" t="s">
        <v>4</v>
      </c>
      <c r="B565" s="14" t="s">
        <v>497</v>
      </c>
      <c r="C565" s="4">
        <v>200</v>
      </c>
      <c r="D565" s="124">
        <v>1286.49</v>
      </c>
    </row>
    <row r="566" spans="1:4" ht="18.75" x14ac:dyDescent="0.3">
      <c r="A566" s="15" t="s">
        <v>6</v>
      </c>
      <c r="B566" s="14" t="s">
        <v>497</v>
      </c>
      <c r="C566" s="4">
        <v>800</v>
      </c>
      <c r="D566" s="124">
        <v>0</v>
      </c>
    </row>
    <row r="567" spans="1:4" ht="18.75" x14ac:dyDescent="0.3">
      <c r="A567" s="68" t="s">
        <v>422</v>
      </c>
      <c r="B567" s="14" t="s">
        <v>498</v>
      </c>
      <c r="C567" s="3" t="s">
        <v>405</v>
      </c>
      <c r="D567" s="102">
        <f>D568</f>
        <v>6686.32</v>
      </c>
    </row>
    <row r="568" spans="1:4" ht="37.5" x14ac:dyDescent="0.3">
      <c r="A568" s="68" t="s">
        <v>419</v>
      </c>
      <c r="B568" s="14" t="s">
        <v>499</v>
      </c>
      <c r="C568" s="3" t="s">
        <v>405</v>
      </c>
      <c r="D568" s="102">
        <f>D569+D570</f>
        <v>6686.32</v>
      </c>
    </row>
    <row r="569" spans="1:4" ht="18.75" x14ac:dyDescent="0.3">
      <c r="A569" s="16" t="s">
        <v>4</v>
      </c>
      <c r="B569" s="14" t="s">
        <v>499</v>
      </c>
      <c r="C569" s="3" t="s">
        <v>409</v>
      </c>
      <c r="D569" s="109">
        <v>6517.71</v>
      </c>
    </row>
    <row r="570" spans="1:4" ht="18.75" x14ac:dyDescent="0.3">
      <c r="A570" s="16" t="s">
        <v>6</v>
      </c>
      <c r="B570" s="14" t="s">
        <v>499</v>
      </c>
      <c r="C570" s="3" t="s">
        <v>418</v>
      </c>
      <c r="D570" s="109">
        <v>168.61</v>
      </c>
    </row>
    <row r="571" spans="1:4" ht="18.75" x14ac:dyDescent="0.3">
      <c r="A571" s="74" t="s">
        <v>502</v>
      </c>
      <c r="B571" s="14" t="s">
        <v>500</v>
      </c>
      <c r="C571" s="3" t="s">
        <v>405</v>
      </c>
      <c r="D571" s="109">
        <f>D572</f>
        <v>480.76</v>
      </c>
    </row>
    <row r="572" spans="1:4" ht="37.5" x14ac:dyDescent="0.3">
      <c r="A572" s="75" t="s">
        <v>503</v>
      </c>
      <c r="B572" s="14" t="s">
        <v>501</v>
      </c>
      <c r="C572" s="3" t="s">
        <v>405</v>
      </c>
      <c r="D572" s="109">
        <f>D573</f>
        <v>480.76</v>
      </c>
    </row>
    <row r="573" spans="1:4" ht="18.75" x14ac:dyDescent="0.3">
      <c r="A573" s="76" t="s">
        <v>4</v>
      </c>
      <c r="B573" s="14" t="s">
        <v>501</v>
      </c>
      <c r="C573" s="3" t="s">
        <v>409</v>
      </c>
      <c r="D573" s="109">
        <v>480.76</v>
      </c>
    </row>
    <row r="574" spans="1:4" ht="18.75" x14ac:dyDescent="0.3">
      <c r="A574" s="51" t="s">
        <v>382</v>
      </c>
      <c r="B574" s="17" t="s">
        <v>381</v>
      </c>
      <c r="C574" s="3" t="s">
        <v>405</v>
      </c>
      <c r="D574" s="106">
        <f>D575</f>
        <v>464.75</v>
      </c>
    </row>
    <row r="575" spans="1:4" ht="75" x14ac:dyDescent="0.3">
      <c r="A575" s="23" t="s">
        <v>387</v>
      </c>
      <c r="B575" s="17" t="s">
        <v>385</v>
      </c>
      <c r="C575" s="3" t="s">
        <v>405</v>
      </c>
      <c r="D575" s="106">
        <f>D576</f>
        <v>464.75</v>
      </c>
    </row>
    <row r="576" spans="1:4" ht="37.5" x14ac:dyDescent="0.3">
      <c r="A576" s="15" t="s">
        <v>388</v>
      </c>
      <c r="B576" s="14" t="s">
        <v>386</v>
      </c>
      <c r="C576" s="3" t="s">
        <v>405</v>
      </c>
      <c r="D576" s="102">
        <f>D577</f>
        <v>464.75</v>
      </c>
    </row>
    <row r="577" spans="1:4" ht="18.75" x14ac:dyDescent="0.3">
      <c r="A577" s="13" t="s">
        <v>4</v>
      </c>
      <c r="B577" s="14" t="s">
        <v>386</v>
      </c>
      <c r="C577" s="4">
        <v>200</v>
      </c>
      <c r="D577" s="102">
        <v>464.75</v>
      </c>
    </row>
    <row r="578" spans="1:4" ht="18.75" x14ac:dyDescent="0.3">
      <c r="A578" s="15"/>
      <c r="B578" s="14"/>
      <c r="C578" s="4"/>
      <c r="D578" s="102"/>
    </row>
    <row r="579" spans="1:4" ht="18.75" x14ac:dyDescent="0.25">
      <c r="A579" s="73" t="s">
        <v>7</v>
      </c>
      <c r="B579" s="40"/>
      <c r="C579" s="41"/>
      <c r="D579" s="106">
        <f>D574+D558+D555+D552+D546+D539+D534+D529+D516+D473+D460+D448+D342+D328+D308+D299+D254+D174+D167+D126+D120+D84+D51+D40+D24+D20+D523</f>
        <v>2349983.9299999997</v>
      </c>
    </row>
    <row r="580" spans="1:4" x14ac:dyDescent="0.25">
      <c r="D580" s="125"/>
    </row>
  </sheetData>
  <autoFilter ref="A19:D580"/>
  <mergeCells count="16">
    <mergeCell ref="B10:D10"/>
    <mergeCell ref="B11:D11"/>
    <mergeCell ref="A17:A18"/>
    <mergeCell ref="A8:D8"/>
    <mergeCell ref="A1:D1"/>
    <mergeCell ref="C17:C18"/>
    <mergeCell ref="B17:B18"/>
    <mergeCell ref="D17:D18"/>
    <mergeCell ref="A2:D2"/>
    <mergeCell ref="A3:D3"/>
    <mergeCell ref="A14:D14"/>
    <mergeCell ref="A5:D5"/>
    <mergeCell ref="A7:D7"/>
    <mergeCell ref="A4:D4"/>
    <mergeCell ref="A6:D6"/>
    <mergeCell ref="B9:D9"/>
  </mergeCells>
  <phoneticPr fontId="4" type="noConversion"/>
  <pageMargins left="0.39370078740157483" right="0.39370078740157483" top="0.6692913385826772" bottom="0.78740157480314965" header="0.51181102362204722" footer="0.51181102362204722"/>
  <pageSetup paperSize="9" fitToHeight="0" orientation="landscape" r:id="rId1"/>
  <headerFooter alignWithMargins="0"/>
  <rowBreaks count="2" manualBreakCount="2">
    <brk id="557" max="16383" man="1"/>
    <brk id="57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10</vt:lpstr>
      <vt:lpstr>'Приложение 10'!Заголовки_для_печати</vt:lpstr>
      <vt:lpstr>'Приложение 10'!Область_печати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Кондракова</dc:creator>
  <cp:lastModifiedBy>sekretar</cp:lastModifiedBy>
  <cp:lastPrinted>2022-05-16T06:16:33Z</cp:lastPrinted>
  <dcterms:created xsi:type="dcterms:W3CDTF">2013-10-16T11:38:15Z</dcterms:created>
  <dcterms:modified xsi:type="dcterms:W3CDTF">2022-08-31T12:18:42Z</dcterms:modified>
</cp:coreProperties>
</file>